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autoCompressPictures="0"/>
  <mc:AlternateContent xmlns:mc="http://schemas.openxmlformats.org/markup-compatibility/2006">
    <mc:Choice Requires="x15">
      <x15ac:absPath xmlns:x15ac="http://schemas.microsoft.com/office/spreadsheetml/2010/11/ac" url="https://gizonline-my.sharepoint.com/personal/salome_argvliani_giz_de/Documents/Desktop/DT4SME/local subsidy/"/>
    </mc:Choice>
  </mc:AlternateContent>
  <xr:revisionPtr revIDLastSave="15" documentId="8_{65FC7FC0-7CBD-4F4D-8039-628F78C31973}" xr6:coauthVersionLast="47" xr6:coauthVersionMax="47" xr10:uidLastSave="{08C67313-C818-4059-966D-6F3E4FCAEA86}"/>
  <bookViews>
    <workbookView xWindow="-120" yWindow="-120" windowWidth="38640" windowHeight="21240" firstSheet="1" activeTab="2" xr2:uid="{00000000-000D-0000-FFFF-FFFF00000000}"/>
  </bookViews>
  <sheets>
    <sheet name="Key data" sheetId="7" r:id="rId1"/>
    <sheet name="Financing budget" sheetId="6" r:id="rId2"/>
    <sheet name="Forwarding of funds" sheetId="13" r:id="rId3"/>
    <sheet name="Example" sheetId="10" r:id="rId4"/>
  </sheets>
  <definedNames>
    <definedName name="_xlnm.Print_Area" localSheetId="3">Example!$A$1:$J$90</definedName>
    <definedName name="_xlnm.Print_Area" localSheetId="1">'Financing budget'!$A$1:$K$172</definedName>
    <definedName name="_xlnm.Print_Area" localSheetId="2">'Forwarding of funds'!$A$1:$L$156</definedName>
    <definedName name="_xlnm.Print_Area" localSheetId="0">'Key data'!$B$1:$G$22</definedName>
    <definedName name="_xlnm.Print_Titles" localSheetId="3">Example!$3:$3</definedName>
    <definedName name="_xlnm.Print_Titles" localSheetId="1">'Financing budget'!$3:$3</definedName>
    <definedName name="_xlnm.Print_Titles" localSheetId="2">'Forwarding of funds'!$3:$3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1" i="6" l="1"/>
  <c r="I139" i="6" l="1"/>
  <c r="I140" i="6"/>
  <c r="I141" i="6"/>
  <c r="I142" i="6"/>
  <c r="I138" i="6"/>
  <c r="I128" i="13"/>
  <c r="I139" i="13"/>
  <c r="I46" i="13"/>
  <c r="I6" i="13"/>
  <c r="I140" i="13"/>
  <c r="I132" i="13"/>
  <c r="I131" i="13"/>
  <c r="I130" i="13"/>
  <c r="I129" i="13"/>
  <c r="I89" i="13"/>
  <c r="I88" i="13"/>
  <c r="I60" i="13"/>
  <c r="I59" i="13"/>
  <c r="I58" i="13"/>
  <c r="I57" i="13"/>
  <c r="I56" i="13"/>
  <c r="I55" i="13"/>
  <c r="I54" i="13"/>
  <c r="I53" i="13"/>
  <c r="I52" i="13"/>
  <c r="I51" i="13"/>
  <c r="I50" i="13"/>
  <c r="I49" i="13"/>
  <c r="I30" i="13"/>
  <c r="I29" i="13"/>
  <c r="I28" i="13"/>
  <c r="I27" i="13"/>
  <c r="I26" i="13"/>
  <c r="I25" i="13"/>
  <c r="I24" i="13"/>
  <c r="I23" i="13"/>
  <c r="I22" i="13"/>
  <c r="I21" i="13"/>
  <c r="I20" i="13"/>
  <c r="I141" i="13"/>
  <c r="I133" i="13"/>
  <c r="I119" i="13"/>
  <c r="I118" i="13"/>
  <c r="I117" i="13"/>
  <c r="I116" i="13"/>
  <c r="I115" i="13"/>
  <c r="I114" i="13"/>
  <c r="I102" i="13"/>
  <c r="I101" i="13"/>
  <c r="I100" i="13"/>
  <c r="I99" i="13"/>
  <c r="I98" i="13"/>
  <c r="I97" i="13"/>
  <c r="I96" i="13"/>
  <c r="I82" i="13"/>
  <c r="I81" i="13"/>
  <c r="I80" i="13"/>
  <c r="I79" i="13"/>
  <c r="I78" i="13"/>
  <c r="I77" i="13"/>
  <c r="I76" i="13"/>
  <c r="I65" i="13"/>
  <c r="I64" i="13"/>
  <c r="I63" i="13"/>
  <c r="I62" i="13"/>
  <c r="I61" i="13"/>
  <c r="I48" i="13"/>
  <c r="I47" i="13"/>
  <c r="I31" i="13"/>
  <c r="I19" i="13"/>
  <c r="I18" i="13"/>
  <c r="I17" i="13"/>
  <c r="I16" i="13"/>
  <c r="I15" i="13"/>
  <c r="I14" i="13"/>
  <c r="I13" i="13"/>
  <c r="I12" i="13"/>
  <c r="I11" i="13"/>
  <c r="I10" i="13"/>
  <c r="I132" i="6"/>
  <c r="I131" i="6"/>
  <c r="I130" i="6"/>
  <c r="I129" i="6"/>
  <c r="I119" i="6"/>
  <c r="I118" i="6"/>
  <c r="I117" i="6"/>
  <c r="I116" i="6"/>
  <c r="I115" i="6"/>
  <c r="I114" i="6"/>
  <c r="I102" i="6"/>
  <c r="I101" i="6"/>
  <c r="I100" i="6"/>
  <c r="I99" i="6"/>
  <c r="I98" i="6"/>
  <c r="I97" i="6"/>
  <c r="I75" i="6"/>
  <c r="I76" i="6"/>
  <c r="I77" i="6"/>
  <c r="I78" i="6"/>
  <c r="I79" i="6"/>
  <c r="I80" i="6"/>
  <c r="I81" i="6"/>
  <c r="I82" i="6"/>
  <c r="I83" i="6"/>
  <c r="I84" i="6"/>
  <c r="I85" i="6"/>
  <c r="I86" i="6"/>
  <c r="I87" i="6"/>
  <c r="I88" i="6"/>
  <c r="I89" i="6"/>
  <c r="I90" i="6"/>
  <c r="I91" i="6"/>
  <c r="H158" i="6" a="1"/>
  <c r="H158" i="6" s="1"/>
  <c r="H159" i="6" a="1"/>
  <c r="H159" i="6" s="1"/>
  <c r="H160" i="6" a="1"/>
  <c r="H160" i="6" s="1"/>
  <c r="H161" i="6" a="1"/>
  <c r="H161" i="6" s="1"/>
  <c r="H162" i="6" a="1"/>
  <c r="H162" i="6" s="1"/>
  <c r="H163" i="6" a="1"/>
  <c r="H163" i="6" s="1"/>
  <c r="H157" i="6" a="1"/>
  <c r="H157" i="6" s="1"/>
  <c r="I84" i="13"/>
  <c r="I85" i="13"/>
  <c r="I86" i="13"/>
  <c r="I87" i="13"/>
  <c r="I90" i="13"/>
  <c r="I91" i="13"/>
  <c r="B157" i="6" l="1" a="1"/>
  <c r="B157" i="6" s="1"/>
  <c r="B163" i="6" a="1"/>
  <c r="B163" i="6" s="1"/>
  <c r="B162" i="6" a="1"/>
  <c r="B162" i="6" s="1"/>
  <c r="B161" i="6" a="1"/>
  <c r="B161" i="6" s="1"/>
  <c r="B160" i="6" a="1"/>
  <c r="B160" i="6" s="1"/>
  <c r="B159" i="6" a="1"/>
  <c r="B159" i="6" s="1"/>
  <c r="B158" i="6" a="1"/>
  <c r="B158" i="6" s="1"/>
  <c r="D5" i="13"/>
  <c r="B4" i="13"/>
  <c r="L4" i="6" l="1"/>
  <c r="L4" i="13"/>
  <c r="L3" i="13" s="1"/>
  <c r="D73" i="6"/>
  <c r="I4" i="13"/>
  <c r="I4" i="6"/>
  <c r="B4" i="6"/>
  <c r="D144" i="13"/>
  <c r="D144" i="6"/>
  <c r="D137" i="13"/>
  <c r="D137" i="6"/>
  <c r="D126" i="13"/>
  <c r="D126" i="6"/>
  <c r="D109" i="13"/>
  <c r="D109" i="6"/>
  <c r="D92" i="13"/>
  <c r="D92" i="6"/>
  <c r="D73" i="13"/>
  <c r="D43" i="13"/>
  <c r="D43" i="6"/>
  <c r="D5" i="6"/>
  <c r="J1" i="13"/>
  <c r="I111" i="6"/>
  <c r="D155" i="6"/>
  <c r="D147" i="6"/>
  <c r="L5" i="6" l="1"/>
  <c r="L3" i="6"/>
  <c r="F5" i="7"/>
  <c r="L5" i="13" l="1"/>
  <c r="J1" i="10" l="1"/>
  <c r="I63" i="10"/>
  <c r="I62" i="10"/>
  <c r="I112" i="6"/>
  <c r="I113" i="6"/>
  <c r="I120" i="6"/>
  <c r="I121" i="6"/>
  <c r="I122" i="6"/>
  <c r="I123" i="6"/>
  <c r="I124" i="6"/>
  <c r="I125" i="6"/>
  <c r="I110" i="6"/>
  <c r="I47" i="10"/>
  <c r="I48" i="10"/>
  <c r="I49" i="10"/>
  <c r="I50" i="10"/>
  <c r="I51" i="10"/>
  <c r="I52" i="10"/>
  <c r="I53" i="10"/>
  <c r="I54" i="10"/>
  <c r="I55" i="10"/>
  <c r="I46" i="10"/>
  <c r="I57" i="10"/>
  <c r="I24" i="10"/>
  <c r="I25" i="10"/>
  <c r="I26" i="10"/>
  <c r="I27" i="10"/>
  <c r="I28" i="10"/>
  <c r="I29" i="10"/>
  <c r="I142" i="13"/>
  <c r="I138" i="13"/>
  <c r="I134" i="13"/>
  <c r="I135" i="13"/>
  <c r="I136" i="13"/>
  <c r="I127" i="13"/>
  <c r="I111" i="13"/>
  <c r="I112" i="13"/>
  <c r="I113" i="13"/>
  <c r="I120" i="13"/>
  <c r="I121" i="13"/>
  <c r="I122" i="13"/>
  <c r="I123" i="13"/>
  <c r="I124" i="13"/>
  <c r="I125" i="13"/>
  <c r="I110" i="13"/>
  <c r="I94" i="13"/>
  <c r="I95" i="13"/>
  <c r="I103" i="13"/>
  <c r="I104" i="13"/>
  <c r="I105" i="13"/>
  <c r="I106" i="13"/>
  <c r="I107" i="13"/>
  <c r="I108" i="13"/>
  <c r="I93" i="13"/>
  <c r="I75" i="13"/>
  <c r="I83" i="13"/>
  <c r="I74" i="13"/>
  <c r="I45" i="13"/>
  <c r="I66" i="13"/>
  <c r="I67" i="13"/>
  <c r="I68" i="13"/>
  <c r="I69" i="13"/>
  <c r="I70" i="13"/>
  <c r="I71" i="13"/>
  <c r="I72" i="13"/>
  <c r="I44" i="13"/>
  <c r="I7" i="13"/>
  <c r="I8" i="13"/>
  <c r="I9" i="13"/>
  <c r="I32" i="13"/>
  <c r="I33" i="13"/>
  <c r="I34" i="13"/>
  <c r="I35" i="13"/>
  <c r="I36" i="13"/>
  <c r="I37" i="13"/>
  <c r="I38" i="13"/>
  <c r="I39" i="13"/>
  <c r="I40" i="13"/>
  <c r="I41" i="13"/>
  <c r="I42" i="13"/>
  <c r="I128" i="6"/>
  <c r="I133" i="6"/>
  <c r="I134" i="6"/>
  <c r="I135" i="6"/>
  <c r="I136" i="6"/>
  <c r="I94" i="6"/>
  <c r="I95" i="6"/>
  <c r="I96" i="6"/>
  <c r="I103" i="6"/>
  <c r="I104" i="6"/>
  <c r="I105" i="6"/>
  <c r="I106" i="6"/>
  <c r="I107" i="6"/>
  <c r="I108" i="6"/>
  <c r="I93" i="6"/>
  <c r="I62" i="6"/>
  <c r="I63" i="6"/>
  <c r="I64" i="6"/>
  <c r="I65" i="6"/>
  <c r="I66" i="6"/>
  <c r="I67" i="6"/>
  <c r="I68" i="6"/>
  <c r="I69" i="6"/>
  <c r="I70" i="6"/>
  <c r="I71" i="6"/>
  <c r="I72" i="6"/>
  <c r="I92" i="13" l="1"/>
  <c r="I73" i="13"/>
  <c r="I137" i="6"/>
  <c r="I126" i="6"/>
  <c r="I109" i="6"/>
  <c r="I5" i="6"/>
  <c r="I149" i="6"/>
  <c r="I152" i="6"/>
  <c r="I151" i="6"/>
  <c r="I150" i="6"/>
  <c r="J158" i="6"/>
  <c r="J159" i="6"/>
  <c r="J160" i="6"/>
  <c r="J161" i="6"/>
  <c r="J162" i="6"/>
  <c r="J157" i="6"/>
  <c r="I153" i="6"/>
  <c r="A73" i="10"/>
  <c r="I143" i="6" l="1"/>
  <c r="I13" i="10"/>
  <c r="I14" i="10"/>
  <c r="I15" i="10"/>
  <c r="I16" i="10"/>
  <c r="I17" i="10"/>
  <c r="I18" i="10"/>
  <c r="I19" i="10"/>
  <c r="I20" i="10"/>
  <c r="I21" i="10"/>
  <c r="I12" i="10"/>
  <c r="I36" i="10"/>
  <c r="I37" i="10"/>
  <c r="I38" i="10"/>
  <c r="I39" i="10"/>
  <c r="I40" i="10"/>
  <c r="I41" i="10"/>
  <c r="I42" i="10"/>
  <c r="I43" i="10"/>
  <c r="I44" i="10"/>
  <c r="I35" i="10"/>
  <c r="I43" i="13"/>
  <c r="I23" i="10"/>
  <c r="J163" i="6"/>
  <c r="J75" i="10"/>
  <c r="J74" i="10"/>
  <c r="I71" i="10"/>
  <c r="I70" i="10"/>
  <c r="I69" i="10"/>
  <c r="I60" i="10"/>
  <c r="I59" i="10"/>
  <c r="I58" i="10"/>
  <c r="I31" i="10"/>
  <c r="I30" i="10"/>
  <c r="I10" i="10"/>
  <c r="I9" i="10"/>
  <c r="I8" i="10"/>
  <c r="I7" i="10"/>
  <c r="I6" i="10"/>
  <c r="I5" i="10" l="1"/>
  <c r="I34" i="10"/>
  <c r="I61" i="10"/>
  <c r="I45" i="10"/>
  <c r="I56" i="10"/>
  <c r="I22" i="10"/>
  <c r="I11" i="10"/>
  <c r="J73" i="10"/>
  <c r="I137" i="13"/>
  <c r="H11" i="7"/>
  <c r="H10" i="7"/>
  <c r="J1" i="6"/>
  <c r="H8" i="7"/>
  <c r="H7" i="7"/>
  <c r="H6" i="7"/>
  <c r="H5" i="7"/>
  <c r="I64" i="10" l="1"/>
  <c r="I109" i="13"/>
  <c r="I126" i="13"/>
  <c r="I5" i="13"/>
  <c r="I143" i="13" l="1"/>
  <c r="H145" i="13" s="1"/>
  <c r="I145" i="13" s="1"/>
  <c r="I144" i="13" s="1"/>
  <c r="I146" i="13" l="1"/>
  <c r="I147" i="13" s="1"/>
  <c r="H148" i="6" s="1"/>
  <c r="I148" i="6" l="1"/>
  <c r="H3" i="7" l="1"/>
  <c r="I145" i="6" l="1"/>
  <c r="I144" i="6" l="1"/>
  <c r="I146" i="6" s="1"/>
  <c r="I154" i="6" s="1"/>
  <c r="H66" i="10"/>
  <c r="I66" i="10" s="1"/>
  <c r="I65" i="10" s="1"/>
  <c r="I67" i="10" s="1"/>
  <c r="I72" i="10" s="1"/>
  <c r="J72" i="10" s="1"/>
  <c r="I164" i="6" l="1"/>
  <c r="K154" i="6" s="1"/>
  <c r="I78" i="10"/>
  <c r="K161" i="6" l="1"/>
  <c r="K162" i="6"/>
  <c r="K157" i="6"/>
  <c r="K163" i="6"/>
  <c r="K158" i="6"/>
  <c r="K159" i="6"/>
  <c r="K160" i="6"/>
  <c r="K156" i="6"/>
  <c r="K77" i="10"/>
  <c r="K76" i="10"/>
  <c r="K74" i="10"/>
  <c r="K75" i="10"/>
  <c r="K72" i="10"/>
  <c r="K164" i="6" l="1"/>
  <c r="K78" i="10"/>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<sst xmlns="http://schemas.openxmlformats.org/spreadsheetml/2006/main" count="764" uniqueCount="159">
  <si>
    <t>Key data</t>
  </si>
  <si>
    <r>
      <t xml:space="preserve">Instructions for the financing recipient:
</t>
    </r>
    <r>
      <rPr>
        <sz val="11"/>
        <rFont val="Arial"/>
        <family val="2"/>
      </rPr>
      <t>Please start by entering the key data before proceeding to the ‘Financing budget” tab.
Please only enter information in the blue cells. All other cells will be calculated automatically.</t>
    </r>
  </si>
  <si>
    <t xml:space="preserve">Name of the recipient: </t>
  </si>
  <si>
    <t>Tsalka Local Action Group (LAG)</t>
  </si>
  <si>
    <t>Is this the first budget 
or is an existing contract being modified?</t>
  </si>
  <si>
    <t>First budget (no contract yet)</t>
  </si>
  <si>
    <t>Only select for modifications to a contract</t>
  </si>
  <si>
    <t>Project title</t>
  </si>
  <si>
    <t>Inclusion for the development of local democracy</t>
  </si>
  <si>
    <t>Do you require administration costs?</t>
  </si>
  <si>
    <t>yes</t>
  </si>
  <si>
    <t xml:space="preserve">Please enter the administration costs as a percentage </t>
  </si>
  <si>
    <t>Are you providing a (financial) contribution of your own?</t>
  </si>
  <si>
    <t>Amount in EUR</t>
  </si>
  <si>
    <t>How many donors will be co-financing the project (in addition to GIZ)?</t>
  </si>
  <si>
    <t>Name of the provider of third-party funding</t>
  </si>
  <si>
    <t>Amount of third-party funding in EUR</t>
  </si>
  <si>
    <t xml:space="preserve">Will funds be forwarded to third-party recipients? (Please note, this does not relate to services) </t>
  </si>
  <si>
    <t>no</t>
  </si>
  <si>
    <t xml:space="preserve">This refers to third-party recipients that independently implement part of the recipient's project. A separate budget must be submitted and a commercial and legal eligibility check carried out by the GIZ project (needed criteria: legal entity and public-benefit nature). </t>
  </si>
  <si>
    <t xml:space="preserve">Will medicines and/or pesticides and mineral fertilizers be procured?  </t>
  </si>
  <si>
    <t>A separate internal GIZ approval process is needed.</t>
  </si>
  <si>
    <t>Will materials and equipment worth more than EUR 1,000,000 be procured or is more than 50% of the contract value earmarked for the procurement of materials and equipment for a contract worth at least EUR 400,000?</t>
  </si>
  <si>
    <t>A separate internal GIZ approval process is needed</t>
  </si>
  <si>
    <t xml:space="preserve">Are construction measures being financed?  </t>
  </si>
  <si>
    <r>
      <t xml:space="preserve">Are tooltips to be displayed in the budget? 
</t>
    </r>
    <r>
      <rPr>
        <sz val="9"/>
        <color rgb="FF000000"/>
        <rFont val="Arial"/>
        <family val="2"/>
      </rPr>
      <t>‘Yes’ recommended for filling out the form
‘No’ recommended for a better overview</t>
    </r>
  </si>
  <si>
    <t>Date of budget finalisation:</t>
  </si>
  <si>
    <t>no change</t>
  </si>
  <si>
    <r>
      <t xml:space="preserve">Instructions:
</t>
    </r>
    <r>
      <rPr>
        <sz val="11"/>
        <color rgb="FF000000"/>
        <rFont val="Arial"/>
        <family val="2"/>
      </rPr>
      <t>Please fill out the key data sheet before proceeding to the 'Financing budget’ tab.
On this ‘Financing budget’ tab, please only enter information in the blue cells. All other cells will be calculated automatically.</t>
    </r>
  </si>
  <si>
    <t>change</t>
  </si>
  <si>
    <t>Description</t>
  </si>
  <si>
    <t>Code</t>
  </si>
  <si>
    <t xml:space="preserve">Quantity </t>
  </si>
  <si>
    <r>
      <rPr>
        <b/>
        <sz val="14"/>
        <rFont val="Arial"/>
        <family val="2"/>
      </rPr>
      <t xml:space="preserve">Unit </t>
    </r>
    <r>
      <rPr>
        <b/>
        <sz val="11"/>
        <color rgb="FF000000"/>
        <rFont val="Arial"/>
        <family val="2"/>
      </rPr>
      <t>(e.g. person, vehicle, room)</t>
    </r>
  </si>
  <si>
    <t>Quantity</t>
  </si>
  <si>
    <r>
      <rPr>
        <b/>
        <sz val="14"/>
        <rFont val="Arial"/>
        <family val="2"/>
      </rPr>
      <t xml:space="preserve">Unit </t>
    </r>
    <r>
      <rPr>
        <b/>
        <sz val="11"/>
        <color rgb="FF000000"/>
        <rFont val="Arial"/>
        <family val="2"/>
      </rPr>
      <t>(e.g. months, days, courses)</t>
    </r>
  </si>
  <si>
    <r>
      <rPr>
        <b/>
        <sz val="14"/>
        <rFont val="Arial"/>
        <family val="2"/>
      </rPr>
      <t xml:space="preserve">Eligible for support up to  
</t>
    </r>
    <r>
      <rPr>
        <b/>
        <sz val="11"/>
        <color rgb="FF000000"/>
        <rFont val="Arial"/>
        <family val="2"/>
      </rPr>
      <t xml:space="preserve">in EUR 
</t>
    </r>
    <r>
      <rPr>
        <b/>
        <sz val="14"/>
        <color rgb="FF000000"/>
        <rFont val="Arial"/>
        <family val="2"/>
      </rPr>
      <t>(price per unit)</t>
    </r>
    <r>
      <rPr>
        <b/>
        <sz val="14"/>
        <color rgb="FF000000"/>
        <rFont val="Arial"/>
        <family val="2"/>
      </rPr>
      <t xml:space="preserve"> </t>
    </r>
  </si>
  <si>
    <r>
      <t xml:space="preserve">Total 
GIZ funding
</t>
    </r>
    <r>
      <rPr>
        <b/>
        <sz val="11"/>
        <color rgb="FF000000"/>
        <rFont val="Arial"/>
        <family val="2"/>
      </rPr>
      <t>in EUR (up to)</t>
    </r>
    <r>
      <rPr>
        <b/>
        <sz val="14"/>
        <rFont val="Arial"/>
        <family val="2"/>
      </rPr>
      <t xml:space="preserve">
</t>
    </r>
    <r>
      <rPr>
        <b/>
        <sz val="14"/>
        <color rgb="FFFF0000"/>
        <rFont val="Arial"/>
        <family val="2"/>
      </rPr>
      <t>without VAT</t>
    </r>
  </si>
  <si>
    <r>
      <rPr>
        <b/>
        <sz val="10"/>
        <rFont val="Arial"/>
        <family val="2"/>
      </rPr>
      <t>Own contributions/third-party financing</t>
    </r>
    <r>
      <rPr>
        <b/>
        <sz val="14"/>
        <rFont val="Arial"/>
        <family val="2"/>
      </rPr>
      <t xml:space="preserve">
</t>
    </r>
    <r>
      <rPr>
        <b/>
        <sz val="11"/>
        <color rgb="FF000000"/>
        <rFont val="Arial"/>
        <family val="2"/>
      </rPr>
      <t xml:space="preserve">in EUR (up to) </t>
    </r>
  </si>
  <si>
    <r>
      <rPr>
        <b/>
        <sz val="11"/>
        <color rgb="FF000000"/>
        <rFont val="Arial"/>
        <family val="2"/>
      </rPr>
      <t xml:space="preserve">General information: </t>
    </r>
    <r>
      <rPr>
        <sz val="11"/>
        <color rgb="FF000000"/>
        <rFont val="Arial"/>
        <family val="2"/>
      </rPr>
      <t xml:space="preserve">
This budget format is used as a basis for settlement. You may create additional files with more detailed information for your own internal use.
All items listed in the budget must be included in the project description to ensure that the project reference is clear. 
The table contains formulas that must be retained.  
Please keep the two-decimal-place format. 
We advise rounding up units to the nearest full unit. Costs are agreed at a value of ‘up to’. </t>
    </r>
  </si>
  <si>
    <r>
      <t xml:space="preserve">Staff - prime cost for employees of the Recipient (job title)
</t>
    </r>
    <r>
      <rPr>
        <i/>
        <sz val="11"/>
        <color rgb="FF000000"/>
        <rFont val="Arial"/>
        <family val="2"/>
      </rPr>
      <t>(Note 1: Only staff from your organisation; the evidence for this budget line must be provided in the form of payslips or, in the case of partial financing, in the form of payslips and time sheets.
Note 2: Only direct costs for staff (gross cost for the employer) may be settled. Add-ons such as staff overheads that are calculated pro-rata for staff are not eligible for support)</t>
    </r>
  </si>
  <si>
    <t>GIZ is unable to provide pro-rata financing for any of the budget lines (with the exception of staff costs (item 1) which can be covered on a percentage basis). 
Costs that are incurred as part of the implementation of the project but are not funded by GIZ are calculated separately - either as own contribution or, if applicable, as financial contribution of a third party.</t>
  </si>
  <si>
    <t>people</t>
  </si>
  <si>
    <t>months</t>
  </si>
  <si>
    <t>No change</t>
  </si>
  <si>
    <t>External services (type/content of service)</t>
  </si>
  <si>
    <t>Man/day</t>
  </si>
  <si>
    <t>day</t>
  </si>
  <si>
    <t>per</t>
  </si>
  <si>
    <t>Per type</t>
  </si>
  <si>
    <t>month</t>
  </si>
  <si>
    <t>Transportation/travel costs</t>
  </si>
  <si>
    <t>Transportation costs for project staff and beneficiaries</t>
  </si>
  <si>
    <t>km</t>
  </si>
  <si>
    <t>Procurement of materials and equipment</t>
  </si>
  <si>
    <t>Lap tops</t>
  </si>
  <si>
    <t>Printer/Copier</t>
  </si>
  <si>
    <t>Car</t>
  </si>
  <si>
    <t>Other costs/consumables</t>
  </si>
  <si>
    <t>Overhead costs</t>
  </si>
  <si>
    <r>
      <t xml:space="preserve">Funds for direct support of third-party beneficiaries
</t>
    </r>
    <r>
      <rPr>
        <i/>
        <sz val="11"/>
        <rFont val="Arial"/>
        <family val="2"/>
      </rPr>
      <t>(Note: This budget line should preferably cover in-kind contributions, i.e. contribution of materials and equipment, to third-party beneficiaries. In the case of financial contributions, proof of payment has to be regulated. The selection process for the third-party beneficiaries has to be described in the project description.)</t>
    </r>
  </si>
  <si>
    <t>Pro-rata local project costs (e.g. IT, research)</t>
  </si>
  <si>
    <t>Subtotal – direct costs</t>
  </si>
  <si>
    <t>Administration costs</t>
  </si>
  <si>
    <t>Administration costs  (on budget lines 1 - 7)</t>
  </si>
  <si>
    <t>Subtotal – Funding by GIZ (up to – upon provision of evidence)*
(direct costs + administration costs)</t>
  </si>
  <si>
    <t xml:space="preserve">Forwarding of funds to third-party recipients – a detailed budget must be provided </t>
  </si>
  <si>
    <t xml:space="preserve">XYZ (name of the third-party recipient) </t>
  </si>
  <si>
    <t>Unit</t>
  </si>
  <si>
    <t>Forwarding of funds</t>
  </si>
  <si>
    <t>Designated Funds for Forwarding</t>
  </si>
  <si>
    <t xml:space="preserve">Funds in % </t>
  </si>
  <si>
    <t>GIZ funding (up to – upon provision of evidence)*</t>
  </si>
  <si>
    <t>Own Contributions/third-party financing</t>
  </si>
  <si>
    <t xml:space="preserve">Contribution </t>
  </si>
  <si>
    <r>
      <t xml:space="preserve">Total funding </t>
    </r>
    <r>
      <rPr>
        <b/>
        <i/>
        <sz val="12"/>
        <color rgb="FFFF0000"/>
        <rFont val="Arial"/>
        <family val="2"/>
      </rPr>
      <t>(without VAT)</t>
    </r>
  </si>
  <si>
    <t>*All budget lines (with the exception of administration costs) are settled upon provision of evidence.</t>
  </si>
  <si>
    <t>Please note: In cases where GIZ funding is to be provided for the award of contracts for external services and/or materials and equipment and/or goods, the relevant procurement guidelines must be observed in accordance with the contractual provisions.</t>
  </si>
  <si>
    <t>No income may be generated from the funds provided! For example, where the recipient provides rooms for training, etc., the costs may not be settled under this contract.</t>
  </si>
  <si>
    <t>For contract supplements: Please adjust the budget based on the most recently agreed budget and highlight any changes in a different colour. GIZ cannot bear costs that arise as a result of currency fluctuations.</t>
  </si>
  <si>
    <t>Estimated Budget- Annex 1</t>
  </si>
  <si>
    <t xml:space="preserve">Name of the third-party recipient: </t>
  </si>
  <si>
    <r>
      <rPr>
        <b/>
        <sz val="14"/>
        <rFont val="Arial"/>
        <family val="2"/>
      </rPr>
      <t xml:space="preserve">Total 
GIZ funding
</t>
    </r>
    <r>
      <rPr>
        <b/>
        <sz val="11"/>
        <color rgb="FF000000"/>
        <rFont val="Arial"/>
        <family val="2"/>
      </rPr>
      <t>in EUR (up to)</t>
    </r>
  </si>
  <si>
    <r>
      <t xml:space="preserve">Staff - prime cost for employees of the Recipient (job title)
</t>
    </r>
    <r>
      <rPr>
        <i/>
        <sz val="11"/>
        <color rgb="FF000000"/>
        <rFont val="Arial"/>
        <family val="2"/>
      </rPr>
      <t>(Note 1: Only staff from your organisations; the evidence for this budget line must be provided in the form of payslips or, in the case of partial financing, in the form of payslips and time sheets.
Note 2: Only direct costs for staff (gross cost for the employer) may be settled. Add-ons such as staff overheads that are calculated pro-rata for staff are not eligible for support)</t>
    </r>
  </si>
  <si>
    <t>GIZ is unable to provide pro-rata financing for any of the budget lines (with the exception of staff costs (item 1) which can be covered on a percentage basis, or costs that fall under the cost category ‘Pro-rata local project costs’ (item 7)). 
Costs that are incurred as part of the implementation of the project but are not funded by GIZ are calculated separately - either as own contribution or, if applicable, as financial contribution of a third party.</t>
  </si>
  <si>
    <t>Contract</t>
  </si>
  <si>
    <t>Administration costs (on budget lines 1-7)</t>
  </si>
  <si>
    <t>Subtotal – GIZ funding (up to – upon provision of evidence)*
(direct costs + administration costs)</t>
  </si>
  <si>
    <t>*All budget lines (with the exception of administration costs and pro-rata local project costs) are settled upon provision of evidence.</t>
  </si>
  <si>
    <t>For contract supplements: Please adjust the budget based on the most recently agreed budget and highlight any changes in a different colour. GIZ cannot cover any costs that arise as a result of currency fluctuations.</t>
  </si>
  <si>
    <t>Estimated Budget – Annex 1</t>
  </si>
  <si>
    <r>
      <t xml:space="preserve">Instructions:
</t>
    </r>
    <r>
      <rPr>
        <sz val="11"/>
        <color rgb="FF000000"/>
        <rFont val="Arial"/>
        <family val="2"/>
      </rPr>
      <t xml:space="preserve">This is merely intended to provide guidance in filling out the ‘Financing budget’ tab. </t>
    </r>
  </si>
  <si>
    <r>
      <rPr>
        <b/>
        <sz val="14"/>
        <rFont val="Arial"/>
        <family val="2"/>
      </rPr>
      <t xml:space="preserve">Total 
GIZ contribution
</t>
    </r>
    <r>
      <rPr>
        <b/>
        <sz val="11"/>
        <color rgb="FF000000"/>
        <rFont val="Arial"/>
        <family val="2"/>
      </rPr>
      <t>in EUR (up to)</t>
    </r>
  </si>
  <si>
    <t>Note: Blue fields to be filled in by the recipient</t>
  </si>
  <si>
    <t>Note: calculated automatically</t>
  </si>
  <si>
    <t>Notes on filling out the table</t>
  </si>
  <si>
    <r>
      <t xml:space="preserve">Staff - prime cost for employees of the Recipient (job title)
</t>
    </r>
    <r>
      <rPr>
        <i/>
        <sz val="10"/>
        <color rgb="FF000000"/>
        <rFont val="Arial"/>
        <family val="2"/>
      </rPr>
      <t>(Note 1: Only staff from your organisations; the evidence for this budget line must be provided in the form of payslips or, in the case of partial financing, in the form of payslips and time sheets.
Note 2: Only direct costs for staff (gross cost for the employer) may be settled. Add-ons such as staff overheads that are calculated pro-rata for staff are not eligible for support)</t>
    </r>
  </si>
  <si>
    <t/>
  </si>
  <si>
    <r>
      <t xml:space="preserve">The column ‘Eligible for support up to’ should always display the gross cost for the employer, which is laid down in the employment contract. For part-time positions, enter the percentage in column D. </t>
    </r>
    <r>
      <rPr>
        <sz val="10"/>
        <color rgb="FF000000"/>
        <rFont val="Arial Cyr"/>
      </rPr>
      <t>Please state the statutory ancillary personnel costs that apply for your country. As a general rule, social contributions are eligible for funding, as are payments that have been agreed in an employment contract or under a collective bargaining agreement (with the exception of bonus and profit-sharing payments). Any ancillary costs that do not fall under this category must be discussed and agreed, reviewed and noted in the budget line before the contract is prepared. Contracts for ‘mini-jobs’ or for students on temporary work are to be allocated to staff costs, even if no social contributions are incurred in this context.                                                                                                                                                                                   If funding is to be provided for several people on a pro-rata basis (e.g. three people working 75%), please increase the number of months as required and enter the number of people in the budget line description</t>
    </r>
    <r>
      <rPr>
        <sz val="10"/>
        <color rgb="FF000000"/>
        <rFont val="Arial Cyr"/>
        <charset val="204"/>
      </rPr>
      <t>.</t>
    </r>
  </si>
  <si>
    <t>Project manager</t>
  </si>
  <si>
    <t xml:space="preserve">Financial manager </t>
  </si>
  <si>
    <t xml:space="preserve">Severance payments / statutory accruals </t>
  </si>
  <si>
    <t xml:space="preserve">External services (type/content of service)
</t>
  </si>
  <si>
    <r>
      <rPr>
        <sz val="10"/>
        <rFont val="Arial Cyr"/>
      </rPr>
      <t>Enter the role title; no contract details (e.g. working hours); only state the number of contracts and the planned value (the relevant guidelines governing contracts awards must be observed</t>
    </r>
    <r>
      <rPr>
        <sz val="10"/>
        <color rgb="FF000000"/>
        <rFont val="Arial Cyr"/>
      </rPr>
      <t>); one budget line should be used for each contract; all costs (such as training, business trips) incurred as part of service delivery under a service contract are displayed in one budget line.                                                                                                                                                                                                              Events: Services provided by the same provider should be displayed in one budget line. (e.g.: if a hotel provides both catering and the venue, these costs belong in a single budget line; if another hotel is booked for accommodation, then these costs belong in a separate line).
Any items for which the recipient receives income when running the event cannot be financed under the contract (e.g. rental for rooms on own premises). Funding can only be provided for costs for which evidence can actually be provided.</t>
    </r>
  </si>
  <si>
    <t>Moderation services</t>
  </si>
  <si>
    <t xml:space="preserve">Contract </t>
  </si>
  <si>
    <t>Catering and room rental</t>
  </si>
  <si>
    <t>Solar technology expert</t>
  </si>
  <si>
    <t>Expert for…</t>
  </si>
  <si>
    <t>External workers (not in an employment relationship with recipient that is subject to social insurance contributions)</t>
  </si>
  <si>
    <t>Consultancy assignments</t>
  </si>
  <si>
    <t>External companies, e.g. for bus transport</t>
  </si>
  <si>
    <r>
      <t>Travel costs usually include all types of transportation, accommodation, per-diem allowances and visa charges. List all other costs separately. Costs are settled based on invoices and/or the recipient’s travel expense guidelines and/or statutory provisions, such as the Federal Travel Expenses Act (BRKG). You should not break down the costs for different into groups of people.</t>
    </r>
    <r>
      <rPr>
        <sz val="10"/>
        <rFont val="Arial Cyr"/>
        <charset val="204"/>
      </rPr>
      <t xml:space="preserve">
Please do not enter the number of flights - any deviations must be covered by a contract supplement, and the number of flights will be checked should an audit be carried out.</t>
    </r>
  </si>
  <si>
    <t>International flights</t>
  </si>
  <si>
    <t>Domestic flights</t>
  </si>
  <si>
    <t>International travel costs (per-diem/overnight accommodation allowance, means of transport, visa, required vaccinations)</t>
  </si>
  <si>
    <t>Domestic travel costs (per-diem/overnight accommodation allowance, means of transport)</t>
  </si>
  <si>
    <t>Transportation costs for goods</t>
  </si>
  <si>
    <t>Travel costs for workshop participants</t>
  </si>
  <si>
    <t xml:space="preserve">Any procured goods that are included in a single invoice should be displayed in one budget line. For example, you can list IT equipment in one budget line. In this case, you should specify in brackets what goods are likely to be procured. You must provide additional details for medicines and pesticides and mineral fertilizers as their procurement is subject to approval.  </t>
  </si>
  <si>
    <t>IT equipment (laptops, printers, overhead projectors, accessories)</t>
  </si>
  <si>
    <t>Procurement</t>
  </si>
  <si>
    <t>Photographic equipment (camera and accessories)</t>
  </si>
  <si>
    <t>XY machine (specify the machine – not a particular company or model)</t>
  </si>
  <si>
    <t>Furniture (desks, chairs, cupboards)</t>
  </si>
  <si>
    <t>Vehicles, specify type:  e.g. electric car, armoured SUV, electric scooter</t>
  </si>
  <si>
    <t>Mobile phones</t>
  </si>
  <si>
    <r>
      <t>Please note that indirect costs are classed as administration costs. Only direct costs can be budgeted as individual budget lines.
For rental costs, only direct costs, i.e. basic rent exclusive of ancillary costs, can be calculated. Include ancillary costs as indirect costs, i.e. as administration costs.</t>
    </r>
    <r>
      <rPr>
        <sz val="10"/>
        <color rgb="FF000000"/>
        <rFont val="Arial Cyr"/>
      </rPr>
      <t xml:space="preserve">                                                                      
Unlike procured goods, which are used over a long period of time, consumables are commodities that are used up, e.g. ink cartridges or printer paper.</t>
    </r>
  </si>
  <si>
    <t>Office materials (printer paper, ink cartridges, stationery)</t>
  </si>
  <si>
    <t>IT software, licenses</t>
  </si>
  <si>
    <t>Packaging material for xxx</t>
  </si>
  <si>
    <t>Laboratory equipment and materials</t>
  </si>
  <si>
    <t>Hygiene products</t>
  </si>
  <si>
    <t>Tools</t>
  </si>
  <si>
    <t>Water</t>
  </si>
  <si>
    <t>Flyers/advertising materials</t>
  </si>
  <si>
    <t>Phone costs, phone cards, etc</t>
  </si>
  <si>
    <t>Funds for direct support of third-party beneficiaries
(Note: This budget line should preferably cover in-kind contributions, i.e. contribution of materials and equipment, to third-party beneficiaries. In the case of financial contributions, proof of payment has to be regulated. The selection process for the third-party beneficiaries has to be described in the project description.)</t>
  </si>
  <si>
    <t xml:space="preserve">Please take note of the information provided in the budget line. The provision of evidence must be agreed and indicated in the budget. The selection criteria are to be explained in the project description. 
NB: In this context, the term ‘third-party beneficiaries’ refers solely to individuals/entities that benefit from the recipient’s project. This includes start-up funding, funding for initiatives, cash-for-work, funding competitions, grants, etc. Arrangements on the provision of evidence must be agreed. You will need to contact the Contract Management Section for advice on specific details. </t>
  </si>
  <si>
    <t>Cash-for-work (settled against provision of lists of paticipants, confirmation of receipt by signature or fingerprint; selection process is described on page X of the project description)</t>
  </si>
  <si>
    <t>days</t>
  </si>
  <si>
    <t>This budget line is for big international organizations, who – most of the time – have an allocation of certain costs to the exact project (pro-rata costs). So it still refers to direct costs but there is a calculation needed to understand the relation to the financed project – e.g. the IT costs for the project are calculated with 5%.This was formerly known as Shared-office-costs. In such cases we need an auditor’s report, before signing the contract, to verify the percentage or lumpsum allocated to the financed project.</t>
  </si>
  <si>
    <t>%</t>
  </si>
  <si>
    <t xml:space="preserve">Lump sum </t>
  </si>
  <si>
    <t>Per month</t>
  </si>
  <si>
    <t>The administration costs should be 0% and are normally covered by the recipient’s own contribution. GIZ can cover a small portion of such costs in cases where the recipient is unable to do so. The type and amount of these costs may be examined by an auditor. The contract management section must be informed if the administration costs do not pertain to all budget lines 1-7.</t>
  </si>
  <si>
    <t>Administration costs  (on budget lines 1-7)</t>
  </si>
  <si>
    <t>These are third-party recipients (co-implementation partners) that independently implement part of the project. A separate budget must be submitted and a commercial and legal eligibility check carried out by the GIZ project (sole criteria: legal entity and public-benefit nature).</t>
  </si>
  <si>
    <t>OPQ</t>
  </si>
  <si>
    <t xml:space="preserve">Anteile in Prozent </t>
  </si>
  <si>
    <t xml:space="preserve">Only enter the overall value of own contibutions/the third-party financing. Include a brief outline of the proportional financing in the project description. </t>
  </si>
  <si>
    <t>ABC (own contribution)</t>
  </si>
  <si>
    <t>DEF (third-party financing)</t>
  </si>
  <si>
    <t>Total financing</t>
  </si>
  <si>
    <t>No income may be generated from the funds provided. For example, where the recipient provides rooms for training, etc., the costs may not be settled through this contract.</t>
  </si>
  <si>
    <t>Explain the re-allocation of budget funds in the request to modify a contract. A reason must be given particularly in cases where staff costs have increased.</t>
  </si>
  <si>
    <r>
      <rPr>
        <b/>
        <sz val="10"/>
        <rFont val="Arial"/>
        <family val="2"/>
      </rPr>
      <t>Own contributions/third-party financing</t>
    </r>
    <r>
      <rPr>
        <b/>
        <sz val="14"/>
        <rFont val="Arial"/>
        <family val="2"/>
      </rPr>
      <t xml:space="preserve">
</t>
    </r>
    <r>
      <rPr>
        <b/>
        <sz val="11"/>
        <color rgb="FF000000"/>
        <rFont val="Arial"/>
        <family val="2"/>
      </rPr>
      <t xml:space="preserve">in GEL (up to) </t>
    </r>
  </si>
  <si>
    <t xml:space="preserve">Grant money /portfolio </t>
  </si>
  <si>
    <r>
      <t xml:space="preserve">Eligible for support up to  
</t>
    </r>
    <r>
      <rPr>
        <b/>
        <sz val="11"/>
        <color rgb="FF000000"/>
        <rFont val="Arial"/>
        <family val="2"/>
      </rPr>
      <t xml:space="preserve">in EUR 
</t>
    </r>
    <r>
      <rPr>
        <b/>
        <sz val="14"/>
        <color rgb="FF000000"/>
        <rFont val="Arial"/>
        <family val="2"/>
      </rPr>
      <t xml:space="preserve">(price per unit)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</si>
</sst>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5" formatCode="#,##0.00\ &quot;€&quot;;\-#,##0.00\ &quot;€&quot;"/>
    <numFmt numFmtId="166" formatCode="#,##0.00\ &quot;€&quot;;[Red]\-#,##0.00\ &quot;€&quot;"/>
    <numFmt numFmtId="167" formatCode="_-* #,##0.00_р_._-;\-* #,##0.00_р_._-;_-* &quot;-&quot;??_р_._-;_-@_-"/>
    <numFmt numFmtId="168" formatCode="#,##0.00_€"/>
    <numFmt numFmtId="169" formatCode="#,##0.00\ &quot;€&quot;"/>
    <numFmt numFmtId="170" formatCode="0000"/>
    <numFmt numFmtId="171" formatCode="#,##0_€"/>
    <numFmt numFmtId="175" formatCode="_ * #,##0.00_)\ [$€-1]_ ;_ * \(#,##0.00\)\ [$€-1]_ ;_ * &quot;-&quot;??_)\ [$€-1]_ ;_ @_ "/>
  </numFmts>
  <fonts count="58">
    <font>
      <sz val="10"/>
      <name val="Arial Cyr"/>
    </font>
    <font>
      <sz val="10"/>
      <name val="Arial Cyr"/>
    </font>
    <font>
      <sz val="10"/>
      <name val="Arial"/>
      <family val="2"/>
    </font>
    <font>
      <i/>
      <sz val="11"/>
      <color indexed="8"/>
      <name val="Arial"/>
      <family val="2"/>
    </font>
    <font>
      <b/>
      <i/>
      <sz val="11"/>
      <color indexed="8"/>
      <name val="Arial"/>
      <family val="2"/>
    </font>
    <font>
      <b/>
      <i/>
      <sz val="14"/>
      <color indexed="8"/>
      <name val="Arial"/>
      <family val="2"/>
    </font>
    <font>
      <b/>
      <sz val="14"/>
      <color indexed="8"/>
      <name val="Arial"/>
      <family val="2"/>
    </font>
    <font>
      <sz val="8"/>
      <name val="Verdana"/>
      <family val="2"/>
    </font>
    <font>
      <b/>
      <sz val="12"/>
      <name val="Arial"/>
      <family val="2"/>
    </font>
    <font>
      <b/>
      <sz val="14"/>
      <name val="Arial"/>
      <family val="2"/>
    </font>
    <font>
      <b/>
      <sz val="11"/>
      <name val="Arial"/>
      <family val="2"/>
    </font>
    <font>
      <sz val="14"/>
      <name val="Arial"/>
      <family val="2"/>
    </font>
    <font>
      <b/>
      <sz val="10"/>
      <color indexed="8"/>
      <name val="Arial"/>
      <family val="2"/>
    </font>
    <font>
      <sz val="10"/>
      <color indexed="8"/>
      <name val="Arial"/>
      <family val="2"/>
    </font>
    <font>
      <sz val="12"/>
      <name val="Arial"/>
      <family val="2"/>
    </font>
    <font>
      <b/>
      <sz val="14"/>
      <name val="Arial Cyr"/>
    </font>
    <font>
      <sz val="11"/>
      <name val="Arial"/>
      <family val="2"/>
    </font>
    <font>
      <b/>
      <sz val="12"/>
      <color indexed="8"/>
      <name val="Arial"/>
      <family val="2"/>
    </font>
    <font>
      <b/>
      <i/>
      <sz val="12"/>
      <color indexed="8"/>
      <name val="Arial"/>
      <family val="2"/>
    </font>
    <font>
      <sz val="10"/>
      <color theme="1"/>
      <name val="Arial"/>
      <family val="2"/>
    </font>
    <font>
      <sz val="10"/>
      <name val="Arial Cyr"/>
      <charset val="204"/>
    </font>
    <font>
      <sz val="11"/>
      <name val="Segoe UI"/>
      <family val="2"/>
    </font>
    <font>
      <b/>
      <sz val="14"/>
      <name val="Arial Cyr"/>
      <charset val="204"/>
    </font>
    <font>
      <sz val="8"/>
      <color indexed="8"/>
      <name val="Arial"/>
      <family val="2"/>
    </font>
    <font>
      <i/>
      <sz val="10"/>
      <color rgb="FF000000"/>
      <name val="Arial"/>
      <family val="2"/>
    </font>
    <font>
      <sz val="10"/>
      <color rgb="FFFFFFFF"/>
      <name val="Arial"/>
      <family val="2"/>
    </font>
    <font>
      <sz val="11"/>
      <name val="Arial Cyr"/>
    </font>
    <font>
      <sz val="14"/>
      <color rgb="FFFFFFFF"/>
      <name val="Arial"/>
      <family val="2"/>
    </font>
    <font>
      <b/>
      <sz val="16"/>
      <color rgb="FF000000"/>
      <name val="Arial"/>
      <family val="2"/>
    </font>
    <font>
      <sz val="11"/>
      <color rgb="FFFF0000"/>
      <name val="Arial"/>
      <family val="2"/>
    </font>
    <font>
      <b/>
      <i/>
      <sz val="12"/>
      <name val="Arial"/>
      <family val="2"/>
    </font>
    <font>
      <b/>
      <sz val="10"/>
      <name val="Arial"/>
      <family val="2"/>
    </font>
    <font>
      <b/>
      <i/>
      <sz val="15"/>
      <color indexed="8"/>
      <name val="Arial"/>
      <family val="2"/>
    </font>
    <font>
      <sz val="15"/>
      <color indexed="8"/>
      <name val="Arial"/>
      <family val="2"/>
    </font>
    <font>
      <b/>
      <sz val="14"/>
      <color rgb="FF000000"/>
      <name val="Arial"/>
      <family val="2"/>
    </font>
    <font>
      <b/>
      <sz val="16"/>
      <name val="Arial"/>
      <family val="2"/>
    </font>
    <font>
      <sz val="11"/>
      <color rgb="FF000000"/>
      <name val="Arial"/>
      <family val="2"/>
    </font>
    <font>
      <sz val="10"/>
      <color rgb="FF000000"/>
      <name val="Arial Cyr"/>
    </font>
    <font>
      <b/>
      <sz val="11"/>
      <color rgb="FF000000"/>
      <name val="Arial"/>
      <family val="2"/>
    </font>
    <font>
      <sz val="10"/>
      <color rgb="FF000000"/>
      <name val="Arial Cyr"/>
      <charset val="204"/>
    </font>
    <font>
      <b/>
      <i/>
      <sz val="11"/>
      <name val="Arial"/>
      <family val="2"/>
    </font>
    <font>
      <sz val="9"/>
      <color rgb="FF000000"/>
      <name val="Arial"/>
      <family val="2"/>
    </font>
    <font>
      <sz val="10"/>
      <color theme="0" tint="-4.9989318521683403E-2"/>
      <name val="Arial"/>
      <family val="2"/>
    </font>
    <font>
      <b/>
      <i/>
      <sz val="10"/>
      <color indexed="8"/>
      <name val="Arial"/>
      <family val="2"/>
    </font>
    <font>
      <sz val="12"/>
      <color indexed="8"/>
      <name val="Arial"/>
      <family val="2"/>
    </font>
    <font>
      <sz val="12"/>
      <color theme="1"/>
      <name val="Arial"/>
      <family val="2"/>
    </font>
    <font>
      <sz val="12"/>
      <name val="Arial Cyr"/>
      <charset val="204"/>
    </font>
    <font>
      <b/>
      <sz val="12"/>
      <name val="Arial Cyr"/>
    </font>
    <font>
      <b/>
      <sz val="12"/>
      <color rgb="FF000000"/>
      <name val="Arial"/>
      <family val="2"/>
    </font>
    <font>
      <sz val="12"/>
      <name val="Segoe UI"/>
      <family val="2"/>
    </font>
    <font>
      <i/>
      <sz val="11"/>
      <color rgb="FF000000"/>
      <name val="Arial"/>
      <family val="2"/>
    </font>
    <font>
      <i/>
      <sz val="11"/>
      <name val="Arial"/>
      <family val="2"/>
    </font>
    <font>
      <sz val="12"/>
      <color rgb="FFFFFFFF"/>
      <name val="Arial"/>
      <family val="2"/>
    </font>
    <font>
      <b/>
      <sz val="10"/>
      <name val="Cambria"/>
      <family val="1"/>
      <scheme val="major"/>
    </font>
    <font>
      <sz val="10"/>
      <name val="Cambria"/>
      <family val="1"/>
      <scheme val="major"/>
    </font>
    <font>
      <sz val="10"/>
      <name val="Helv"/>
    </font>
    <font>
      <b/>
      <sz val="14"/>
      <color rgb="FFFF0000"/>
      <name val="Arial"/>
      <family val="2"/>
    </font>
    <font>
      <b/>
      <i/>
      <sz val="12"/>
      <color rgb="FFFF0000"/>
      <name val="Arial"/>
      <family val="2"/>
    </font>
  </fonts>
  <fills count="14">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rgb="FF000000"/>
      </patternFill>
    </fill>
    <fill>
      <patternFill patternType="solid">
        <fgColor theme="2" tint="-9.9978637043366805E-2"/>
        <bgColor indexed="64"/>
      </patternFill>
    </fill>
  </fills>
  <borders count="82">
    <border>
      <left/>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indexed="64"/>
      </right>
      <top style="medium">
        <color indexed="64"/>
      </top>
      <bottom/>
      <diagonal/>
    </border>
    <border>
      <left style="medium">
        <color indexed="64"/>
      </left>
      <right style="thick">
        <color indexed="64"/>
      </right>
      <top/>
      <bottom style="thin">
        <color indexed="64"/>
      </bottom>
      <diagonal/>
    </border>
    <border>
      <left/>
      <right style="thick">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ck">
        <color indexed="64"/>
      </right>
      <top style="medium">
        <color indexed="64"/>
      </top>
      <bottom style="medium">
        <color indexed="64"/>
      </bottom>
      <diagonal/>
    </border>
    <border>
      <left/>
      <right style="thick">
        <color indexed="64"/>
      </right>
      <top style="medium">
        <color rgb="FF000000"/>
      </top>
      <bottom style="thin">
        <color indexed="64"/>
      </bottom>
      <diagonal/>
    </border>
    <border>
      <left/>
      <right style="thick">
        <color indexed="64"/>
      </right>
      <top/>
      <bottom style="thin">
        <color indexed="64"/>
      </bottom>
      <diagonal/>
    </border>
    <border>
      <left style="medium">
        <color indexed="64"/>
      </left>
      <right/>
      <top style="medium">
        <color indexed="64"/>
      </top>
      <bottom style="thin">
        <color indexed="64"/>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style="medium">
        <color rgb="FF000000"/>
      </bottom>
      <diagonal/>
    </border>
    <border>
      <left/>
      <right style="thick">
        <color indexed="64"/>
      </right>
      <top style="medium">
        <color indexed="64"/>
      </top>
      <bottom style="medium">
        <color rgb="FF000000"/>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style="thin">
        <color rgb="FF000000"/>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rgb="FF000000"/>
      </left>
      <right/>
      <top style="medium">
        <color rgb="FF000000"/>
      </top>
      <bottom style="thin">
        <color indexed="64"/>
      </bottom>
      <diagonal/>
    </border>
    <border>
      <left style="medium">
        <color rgb="FF000000"/>
      </left>
      <right/>
      <top/>
      <bottom style="thin">
        <color indexed="64"/>
      </bottom>
      <diagonal/>
    </border>
    <border>
      <left style="medium">
        <color rgb="FF000000"/>
      </left>
      <right/>
      <top style="thin">
        <color rgb="FF000000"/>
      </top>
      <bottom style="thin">
        <color rgb="FF000000"/>
      </bottom>
      <diagonal/>
    </border>
    <border>
      <left style="medium">
        <color indexed="64"/>
      </left>
      <right/>
      <top style="thin">
        <color indexed="64"/>
      </top>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rgb="FF000000"/>
      </left>
      <right style="medium">
        <color rgb="FF000000"/>
      </right>
      <top style="medium">
        <color rgb="FF000000"/>
      </top>
      <bottom/>
      <diagonal/>
    </border>
    <border>
      <left/>
      <right style="thick">
        <color indexed="64"/>
      </right>
      <top/>
      <bottom style="medium">
        <color rgb="FF000000"/>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167" fontId="1" fillId="0" borderId="0" applyFont="0" applyFill="0" applyBorder="0" applyAlignment="0" applyProtection="0"/>
    <xf numFmtId="9" fontId="1" fillId="0" borderId="0" applyFont="0" applyFill="0" applyBorder="0" applyAlignment="0" applyProtection="0"/>
    <xf numFmtId="0" fontId="20" fillId="0" borderId="0"/>
    <xf numFmtId="167" fontId="20" fillId="0" borderId="0" applyFont="0" applyFill="0" applyBorder="0" applyAlignment="0" applyProtection="0"/>
    <xf numFmtId="9" fontId="20" fillId="0" borderId="0" applyFont="0" applyFill="0" applyBorder="0" applyAlignment="0" applyProtection="0"/>
    <xf numFmtId="0" fontId="55" fillId="0" borderId="0"/>
  </cellStyleXfs>
  <cellXfs count="402">
    <xf numFmtId="0" fontId="0" fillId="0" borderId="0" xfId="0"/>
    <xf numFmtId="0" fontId="2" fillId="0" borderId="0" xfId="0" applyFont="1"/>
    <xf numFmtId="0" fontId="9" fillId="0" borderId="4"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3" fillId="2" borderId="2" xfId="0" applyFont="1" applyFill="1" applyBorder="1" applyAlignment="1">
      <alignment horizontal="center"/>
    </xf>
    <xf numFmtId="0" fontId="11" fillId="0" borderId="0" xfId="0" applyFont="1"/>
    <xf numFmtId="0" fontId="13" fillId="0" borderId="6" xfId="0" applyFont="1" applyBorder="1" applyAlignment="1">
      <alignment horizontal="right" vertical="center" wrapText="1"/>
    </xf>
    <xf numFmtId="0" fontId="2" fillId="0" borderId="0" xfId="0" applyFont="1" applyAlignment="1">
      <alignment vertical="center"/>
    </xf>
    <xf numFmtId="0" fontId="9" fillId="0" borderId="20" xfId="0" applyFont="1" applyBorder="1" applyAlignment="1">
      <alignment horizontal="center" vertical="center" wrapText="1"/>
    </xf>
    <xf numFmtId="168" fontId="4" fillId="2" borderId="11" xfId="1" applyNumberFormat="1" applyFont="1" applyFill="1" applyBorder="1" applyAlignment="1" applyProtection="1"/>
    <xf numFmtId="168" fontId="4" fillId="2" borderId="23" xfId="1" applyNumberFormat="1" applyFont="1" applyFill="1" applyBorder="1" applyAlignment="1" applyProtection="1"/>
    <xf numFmtId="0" fontId="2" fillId="0" borderId="0" xfId="0" applyFont="1" applyAlignment="1">
      <alignment wrapText="1"/>
    </xf>
    <xf numFmtId="0" fontId="13" fillId="4" borderId="13" xfId="0" applyFont="1" applyFill="1" applyBorder="1" applyAlignment="1" applyProtection="1">
      <alignment vertical="center" wrapText="1"/>
      <protection locked="0"/>
    </xf>
    <xf numFmtId="1" fontId="2" fillId="4" borderId="18" xfId="0" applyNumberFormat="1"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0" fontId="2" fillId="4" borderId="18" xfId="0" applyFont="1" applyFill="1" applyBorder="1" applyAlignment="1" applyProtection="1">
      <alignment horizontal="center"/>
      <protection locked="0"/>
    </xf>
    <xf numFmtId="0" fontId="13" fillId="4" borderId="14" xfId="0" applyFont="1" applyFill="1" applyBorder="1" applyAlignment="1" applyProtection="1">
      <alignment horizontal="left" vertical="center" wrapText="1"/>
      <protection locked="0"/>
    </xf>
    <xf numFmtId="1" fontId="2" fillId="4" borderId="15" xfId="0" applyNumberFormat="1" applyFont="1" applyFill="1" applyBorder="1" applyAlignment="1" applyProtection="1">
      <alignment horizontal="center"/>
      <protection locked="0"/>
    </xf>
    <xf numFmtId="0" fontId="2" fillId="4" borderId="14"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1" fontId="2" fillId="4" borderId="19" xfId="0" applyNumberFormat="1" applyFont="1" applyFill="1" applyBorder="1" applyAlignment="1" applyProtection="1">
      <alignment horizontal="left"/>
      <protection locked="0"/>
    </xf>
    <xf numFmtId="0" fontId="13" fillId="4" borderId="6" xfId="0" applyFont="1" applyFill="1" applyBorder="1" applyAlignment="1" applyProtection="1">
      <alignment vertical="center" wrapText="1"/>
      <protection locked="0"/>
    </xf>
    <xf numFmtId="1" fontId="2" fillId="4" borderId="3" xfId="0" applyNumberFormat="1"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13" fillId="4" borderId="5" xfId="0" applyFont="1" applyFill="1" applyBorder="1" applyAlignment="1" applyProtection="1">
      <alignment vertical="center" wrapText="1"/>
      <protection locked="0"/>
    </xf>
    <xf numFmtId="0" fontId="2" fillId="4" borderId="12" xfId="0" applyFont="1" applyFill="1" applyBorder="1" applyAlignment="1" applyProtection="1">
      <alignment horizontal="center"/>
      <protection locked="0"/>
    </xf>
    <xf numFmtId="168" fontId="2" fillId="0" borderId="17" xfId="1" applyNumberFormat="1" applyFont="1" applyBorder="1" applyAlignment="1" applyProtection="1"/>
    <xf numFmtId="0" fontId="13" fillId="0" borderId="30" xfId="0" applyFont="1" applyBorder="1" applyAlignment="1">
      <alignment horizontal="right" vertical="center" wrapText="1"/>
    </xf>
    <xf numFmtId="0" fontId="3" fillId="2" borderId="2" xfId="0" applyFont="1" applyFill="1" applyBorder="1" applyAlignment="1">
      <alignment horizontal="right" vertical="center"/>
    </xf>
    <xf numFmtId="0" fontId="2" fillId="0" borderId="4" xfId="0" applyFont="1" applyBorder="1" applyAlignment="1">
      <alignment horizontal="right" vertical="center" wrapText="1"/>
    </xf>
    <xf numFmtId="0" fontId="18" fillId="2" borderId="10" xfId="0" applyFont="1" applyFill="1" applyBorder="1" applyAlignment="1">
      <alignment vertical="center"/>
    </xf>
    <xf numFmtId="0" fontId="18" fillId="2" borderId="10" xfId="0" applyFont="1" applyFill="1" applyBorder="1" applyAlignment="1">
      <alignment vertical="center" wrapText="1"/>
    </xf>
    <xf numFmtId="0" fontId="2" fillId="6" borderId="0" xfId="0" applyFont="1" applyFill="1"/>
    <xf numFmtId="0" fontId="8" fillId="6" borderId="0" xfId="0" applyFont="1" applyFill="1"/>
    <xf numFmtId="0" fontId="2" fillId="6" borderId="0" xfId="0" applyFont="1" applyFill="1" applyAlignment="1">
      <alignment vertical="center"/>
    </xf>
    <xf numFmtId="0" fontId="2" fillId="6" borderId="0" xfId="0" applyFont="1" applyFill="1" applyAlignment="1">
      <alignment wrapText="1"/>
    </xf>
    <xf numFmtId="0" fontId="11" fillId="6" borderId="0" xfId="0" applyFont="1" applyFill="1"/>
    <xf numFmtId="168" fontId="4" fillId="2" borderId="34" xfId="1" applyNumberFormat="1" applyFont="1" applyFill="1" applyBorder="1" applyAlignment="1" applyProtection="1">
      <alignment horizontal="right" vertical="center"/>
    </xf>
    <xf numFmtId="168" fontId="2" fillId="0" borderId="35" xfId="1" applyNumberFormat="1" applyFont="1" applyBorder="1" applyAlignment="1" applyProtection="1">
      <alignment horizontal="right" vertical="center"/>
    </xf>
    <xf numFmtId="0" fontId="0" fillId="6" borderId="0" xfId="0" applyFill="1"/>
    <xf numFmtId="14" fontId="2" fillId="6" borderId="4" xfId="0" applyNumberFormat="1" applyFont="1" applyFill="1" applyBorder="1" applyAlignment="1">
      <alignment horizontal="center" vertical="center"/>
    </xf>
    <xf numFmtId="0" fontId="14" fillId="6" borderId="0" xfId="0" applyFont="1" applyFill="1" applyAlignment="1">
      <alignment horizontal="right"/>
    </xf>
    <xf numFmtId="0" fontId="20" fillId="0" borderId="0" xfId="3"/>
    <xf numFmtId="0" fontId="20" fillId="6" borderId="0" xfId="3" applyFill="1"/>
    <xf numFmtId="0" fontId="26" fillId="6" borderId="0" xfId="0" applyFont="1" applyFill="1"/>
    <xf numFmtId="0" fontId="25" fillId="7" borderId="0" xfId="0" applyFont="1" applyFill="1"/>
    <xf numFmtId="0" fontId="27" fillId="7" borderId="0" xfId="0" applyFont="1" applyFill="1"/>
    <xf numFmtId="0" fontId="25" fillId="7" borderId="0" xfId="0" applyFont="1" applyFill="1" applyAlignment="1">
      <alignment vertical="center"/>
    </xf>
    <xf numFmtId="0" fontId="19" fillId="6" borderId="0" xfId="0" applyFont="1" applyFill="1" applyProtection="1">
      <protection locked="0"/>
    </xf>
    <xf numFmtId="0" fontId="13" fillId="4" borderId="54" xfId="0" applyFont="1" applyFill="1" applyBorder="1" applyAlignment="1" applyProtection="1">
      <alignment vertical="center" wrapText="1"/>
      <protection locked="0"/>
    </xf>
    <xf numFmtId="0" fontId="13" fillId="4" borderId="55" xfId="0" applyFont="1" applyFill="1" applyBorder="1" applyAlignment="1" applyProtection="1">
      <alignment horizontal="left" vertical="center" wrapText="1"/>
      <protection locked="0"/>
    </xf>
    <xf numFmtId="0" fontId="13" fillId="4" borderId="56" xfId="0" applyFont="1" applyFill="1" applyBorder="1" applyAlignment="1" applyProtection="1">
      <alignment vertical="center" wrapText="1"/>
      <protection locked="0"/>
    </xf>
    <xf numFmtId="0" fontId="13" fillId="4" borderId="49" xfId="0" applyFont="1" applyFill="1" applyBorder="1" applyAlignment="1" applyProtection="1">
      <alignment vertical="center" wrapText="1"/>
      <protection locked="0"/>
    </xf>
    <xf numFmtId="1" fontId="2" fillId="4" borderId="38" xfId="0" applyNumberFormat="1" applyFont="1" applyFill="1" applyBorder="1" applyAlignment="1" applyProtection="1">
      <alignment horizontal="center"/>
      <protection locked="0"/>
    </xf>
    <xf numFmtId="1" fontId="2" fillId="4" borderId="6" xfId="0" applyNumberFormat="1" applyFont="1" applyFill="1" applyBorder="1" applyAlignment="1" applyProtection="1">
      <alignment horizontal="center"/>
      <protection locked="0"/>
    </xf>
    <xf numFmtId="1" fontId="2" fillId="4" borderId="52" xfId="0" applyNumberFormat="1" applyFont="1" applyFill="1" applyBorder="1" applyAlignment="1" applyProtection="1">
      <alignment horizontal="center"/>
      <protection locked="0"/>
    </xf>
    <xf numFmtId="9" fontId="2" fillId="0" borderId="10" xfId="2" applyFont="1" applyFill="1" applyBorder="1" applyAlignment="1" applyProtection="1">
      <alignment horizontal="right" vertical="center"/>
    </xf>
    <xf numFmtId="9" fontId="2" fillId="0" borderId="2" xfId="2" applyFont="1" applyFill="1" applyBorder="1" applyAlignment="1" applyProtection="1">
      <alignment horizontal="right" vertical="center"/>
    </xf>
    <xf numFmtId="0" fontId="0" fillId="0" borderId="30" xfId="0" applyBorder="1" applyAlignment="1">
      <alignment horizontal="center" vertical="top"/>
    </xf>
    <xf numFmtId="0" fontId="0" fillId="0" borderId="30" xfId="0" applyBorder="1" applyAlignment="1">
      <alignment horizontal="center" vertical="top" wrapText="1"/>
    </xf>
    <xf numFmtId="0" fontId="0" fillId="0" borderId="29" xfId="0" applyBorder="1" applyAlignment="1">
      <alignment horizontal="center" vertical="top"/>
    </xf>
    <xf numFmtId="0" fontId="0" fillId="0" borderId="29" xfId="0" applyBorder="1" applyAlignment="1">
      <alignment horizontal="right" vertical="top"/>
    </xf>
    <xf numFmtId="0" fontId="28" fillId="0" borderId="0" xfId="0" applyFont="1" applyAlignment="1">
      <alignment vertical="center"/>
    </xf>
    <xf numFmtId="0" fontId="20" fillId="0" borderId="0" xfId="0" applyFont="1"/>
    <xf numFmtId="0" fontId="21" fillId="0" borderId="0" xfId="0" applyFont="1" applyAlignment="1">
      <alignment vertical="center" wrapText="1"/>
    </xf>
    <xf numFmtId="165" fontId="2" fillId="0" borderId="0" xfId="2" applyNumberFormat="1" applyFont="1" applyAlignment="1">
      <alignment wrapText="1"/>
    </xf>
    <xf numFmtId="0" fontId="9" fillId="0" borderId="0" xfId="0" applyFont="1" applyAlignment="1">
      <alignment horizontal="center" vertical="center" wrapText="1"/>
    </xf>
    <xf numFmtId="166" fontId="2" fillId="0" borderId="0" xfId="0" applyNumberFormat="1" applyFont="1"/>
    <xf numFmtId="0" fontId="2" fillId="7" borderId="0" xfId="0" applyFont="1" applyFill="1"/>
    <xf numFmtId="0" fontId="11" fillId="7" borderId="0" xfId="0" applyFont="1" applyFill="1"/>
    <xf numFmtId="0" fontId="2" fillId="7" borderId="0" xfId="0" applyFont="1" applyFill="1" applyAlignment="1">
      <alignment vertical="center"/>
    </xf>
    <xf numFmtId="0" fontId="18" fillId="2" borderId="53" xfId="0" applyFont="1" applyFill="1" applyBorder="1" applyAlignment="1">
      <alignment vertical="center" wrapText="1"/>
    </xf>
    <xf numFmtId="0" fontId="18" fillId="2" borderId="16" xfId="0" applyFont="1" applyFill="1" applyBorder="1" applyAlignment="1">
      <alignment vertical="center"/>
    </xf>
    <xf numFmtId="0" fontId="18" fillId="2" borderId="2" xfId="0" applyFont="1" applyFill="1" applyBorder="1" applyAlignment="1">
      <alignment vertical="center"/>
    </xf>
    <xf numFmtId="0" fontId="13" fillId="4" borderId="51" xfId="0" applyFont="1" applyFill="1" applyBorder="1" applyAlignment="1" applyProtection="1">
      <alignment vertical="center" wrapText="1"/>
      <protection locked="0"/>
    </xf>
    <xf numFmtId="0" fontId="18" fillId="2" borderId="2" xfId="0" applyFont="1" applyFill="1" applyBorder="1" applyAlignment="1">
      <alignment vertical="center" wrapText="1"/>
    </xf>
    <xf numFmtId="0" fontId="2" fillId="0" borderId="10" xfId="0" applyFont="1" applyBorder="1" applyAlignment="1">
      <alignment horizontal="right" vertical="center" wrapText="1"/>
    </xf>
    <xf numFmtId="0" fontId="0" fillId="0" borderId="31" xfId="0" applyBorder="1" applyAlignment="1">
      <alignment horizontal="right" vertical="top"/>
    </xf>
    <xf numFmtId="0" fontId="13" fillId="0" borderId="51" xfId="0" applyFont="1" applyBorder="1" applyAlignment="1">
      <alignment horizontal="right" vertical="center" wrapText="1"/>
    </xf>
    <xf numFmtId="0" fontId="13" fillId="0" borderId="57" xfId="0" applyFont="1" applyBorder="1" applyAlignment="1">
      <alignment horizontal="right" vertical="center" wrapText="1"/>
    </xf>
    <xf numFmtId="0" fontId="13" fillId="4" borderId="58" xfId="0" applyFont="1" applyFill="1" applyBorder="1" applyAlignment="1" applyProtection="1">
      <alignment vertical="center" wrapText="1"/>
      <protection locked="0"/>
    </xf>
    <xf numFmtId="0" fontId="13" fillId="4" borderId="59" xfId="0" applyFont="1" applyFill="1" applyBorder="1" applyAlignment="1" applyProtection="1">
      <alignment vertical="center" wrapText="1"/>
      <protection locked="0"/>
    </xf>
    <xf numFmtId="0" fontId="0" fillId="4" borderId="29" xfId="0" applyFill="1" applyBorder="1" applyAlignment="1">
      <alignment horizontal="right" vertical="top"/>
    </xf>
    <xf numFmtId="4" fontId="2" fillId="0" borderId="0" xfId="0" applyNumberFormat="1" applyFont="1"/>
    <xf numFmtId="4" fontId="2" fillId="6" borderId="0" xfId="0" applyNumberFormat="1" applyFont="1" applyFill="1"/>
    <xf numFmtId="4" fontId="9" fillId="0" borderId="24" xfId="0" applyNumberFormat="1" applyFont="1" applyBorder="1" applyAlignment="1">
      <alignment horizontal="center" vertical="center" wrapText="1"/>
    </xf>
    <xf numFmtId="4" fontId="2" fillId="4" borderId="25" xfId="1" applyNumberFormat="1" applyFont="1" applyFill="1" applyBorder="1" applyAlignment="1" applyProtection="1">
      <alignment horizontal="right"/>
      <protection locked="0"/>
    </xf>
    <xf numFmtId="4" fontId="2" fillId="4" borderId="26" xfId="1" applyNumberFormat="1" applyFont="1" applyFill="1" applyBorder="1" applyAlignment="1" applyProtection="1">
      <alignment horizontal="right"/>
      <protection locked="0"/>
    </xf>
    <xf numFmtId="4" fontId="2" fillId="4" borderId="21" xfId="1" applyNumberFormat="1" applyFont="1" applyFill="1" applyBorder="1" applyAlignment="1" applyProtection="1">
      <alignment horizontal="right"/>
      <protection locked="0"/>
    </xf>
    <xf numFmtId="4" fontId="13" fillId="4" borderId="26" xfId="0" applyNumberFormat="1" applyFont="1" applyFill="1" applyBorder="1" applyAlignment="1" applyProtection="1">
      <alignment vertical="center" wrapText="1"/>
      <protection locked="0"/>
    </xf>
    <xf numFmtId="4" fontId="3" fillId="2" borderId="2" xfId="1" applyNumberFormat="1" applyFont="1" applyFill="1" applyBorder="1" applyAlignment="1" applyProtection="1">
      <alignment horizontal="right" vertical="center"/>
    </xf>
    <xf numFmtId="4" fontId="2" fillId="0" borderId="22" xfId="2" applyNumberFormat="1" applyFont="1" applyFill="1" applyBorder="1" applyAlignment="1" applyProtection="1">
      <alignment horizontal="right" vertical="center"/>
    </xf>
    <xf numFmtId="4" fontId="0" fillId="0" borderId="29" xfId="0" applyNumberFormat="1" applyBorder="1" applyAlignment="1">
      <alignment horizontal="right" vertical="top"/>
    </xf>
    <xf numFmtId="4" fontId="0" fillId="0" borderId="31" xfId="0" applyNumberFormat="1" applyBorder="1" applyAlignment="1">
      <alignment horizontal="center" vertical="top"/>
    </xf>
    <xf numFmtId="4" fontId="0" fillId="0" borderId="30" xfId="0" applyNumberFormat="1" applyBorder="1" applyAlignment="1">
      <alignment horizontal="center" vertical="top"/>
    </xf>
    <xf numFmtId="4" fontId="3" fillId="2" borderId="2" xfId="1" applyNumberFormat="1" applyFont="1" applyFill="1" applyBorder="1" applyAlignment="1" applyProtection="1">
      <alignment horizontal="center"/>
    </xf>
    <xf numFmtId="4" fontId="2" fillId="0" borderId="39" xfId="0" applyNumberFormat="1" applyFont="1" applyBorder="1" applyAlignment="1">
      <alignment horizontal="right" vertical="center"/>
    </xf>
    <xf numFmtId="4" fontId="2" fillId="0" borderId="40" xfId="0" applyNumberFormat="1" applyFont="1" applyBorder="1" applyAlignment="1">
      <alignment horizontal="right" vertical="center"/>
    </xf>
    <xf numFmtId="4" fontId="20" fillId="0" borderId="0" xfId="0" applyNumberFormat="1" applyFont="1"/>
    <xf numFmtId="16" fontId="2" fillId="4" borderId="6" xfId="0" applyNumberFormat="1" applyFont="1" applyFill="1" applyBorder="1" applyAlignment="1" applyProtection="1">
      <alignment horizontal="center"/>
      <protection locked="0"/>
    </xf>
    <xf numFmtId="1" fontId="2" fillId="4" borderId="27" xfId="0" applyNumberFormat="1" applyFont="1" applyFill="1" applyBorder="1" applyAlignment="1" applyProtection="1">
      <alignment horizontal="center"/>
      <protection locked="0"/>
    </xf>
    <xf numFmtId="1" fontId="2" fillId="4" borderId="49" xfId="0" applyNumberFormat="1" applyFont="1" applyFill="1" applyBorder="1" applyAlignment="1" applyProtection="1">
      <alignment horizontal="center"/>
      <protection locked="0"/>
    </xf>
    <xf numFmtId="165" fontId="6" fillId="5" borderId="42" xfId="1" applyNumberFormat="1" applyFont="1" applyFill="1" applyBorder="1" applyAlignment="1" applyProtection="1">
      <alignment horizontal="right" vertical="center" wrapText="1"/>
    </xf>
    <xf numFmtId="0" fontId="13" fillId="4" borderId="14" xfId="0" applyFont="1" applyFill="1" applyBorder="1" applyAlignment="1" applyProtection="1">
      <alignment vertical="center" wrapText="1"/>
      <protection locked="0"/>
    </xf>
    <xf numFmtId="0" fontId="2" fillId="4" borderId="49" xfId="0" applyFont="1" applyFill="1" applyBorder="1" applyAlignment="1" applyProtection="1">
      <alignment horizontal="center" vertical="top"/>
      <protection locked="0"/>
    </xf>
    <xf numFmtId="1" fontId="2" fillId="6" borderId="0" xfId="0" applyNumberFormat="1" applyFont="1" applyFill="1"/>
    <xf numFmtId="0" fontId="33" fillId="6" borderId="0" xfId="0" applyFont="1" applyFill="1" applyAlignment="1" applyProtection="1">
      <alignment vertical="center" wrapText="1"/>
      <protection locked="0"/>
    </xf>
    <xf numFmtId="0" fontId="33" fillId="6" borderId="0" xfId="0" applyFont="1" applyFill="1" applyAlignment="1" applyProtection="1">
      <alignment horizontal="left" vertical="center" wrapText="1"/>
      <protection locked="0"/>
    </xf>
    <xf numFmtId="168" fontId="32" fillId="6" borderId="0" xfId="1" applyNumberFormat="1" applyFont="1" applyFill="1" applyBorder="1" applyAlignment="1" applyProtection="1">
      <alignment horizontal="right" vertical="center"/>
    </xf>
    <xf numFmtId="0" fontId="13" fillId="6" borderId="0" xfId="0" applyFont="1" applyFill="1" applyAlignment="1">
      <alignment horizontal="right" vertical="center" wrapText="1"/>
    </xf>
    <xf numFmtId="168" fontId="4" fillId="2" borderId="4" xfId="1" applyNumberFormat="1" applyFont="1" applyFill="1" applyBorder="1" applyAlignment="1" applyProtection="1"/>
    <xf numFmtId="168" fontId="12" fillId="0" borderId="5" xfId="1" applyNumberFormat="1" applyFont="1" applyFill="1" applyBorder="1" applyAlignment="1" applyProtection="1">
      <alignment vertical="center" wrapText="1"/>
    </xf>
    <xf numFmtId="168" fontId="12" fillId="0" borderId="74" xfId="1" applyNumberFormat="1" applyFont="1" applyFill="1" applyBorder="1" applyAlignment="1" applyProtection="1">
      <alignment vertical="center" wrapText="1"/>
    </xf>
    <xf numFmtId="9" fontId="2" fillId="4" borderId="18" xfId="2" applyFont="1" applyFill="1" applyBorder="1" applyAlignment="1" applyProtection="1">
      <alignment horizontal="center"/>
      <protection locked="0"/>
    </xf>
    <xf numFmtId="10" fontId="0" fillId="0" borderId="0" xfId="2" applyNumberFormat="1" applyFont="1"/>
    <xf numFmtId="10" fontId="5" fillId="5" borderId="42" xfId="0" applyNumberFormat="1" applyFont="1" applyFill="1" applyBorder="1" applyAlignment="1">
      <alignment vertical="center"/>
    </xf>
    <xf numFmtId="0" fontId="20" fillId="6" borderId="0" xfId="0" applyFont="1" applyFill="1"/>
    <xf numFmtId="0" fontId="21" fillId="6" borderId="0" xfId="0" applyFont="1" applyFill="1" applyAlignment="1">
      <alignment vertical="center" wrapText="1"/>
    </xf>
    <xf numFmtId="0" fontId="2" fillId="6" borderId="0" xfId="0" applyFont="1" applyFill="1" applyProtection="1">
      <protection locked="0"/>
    </xf>
    <xf numFmtId="0" fontId="2" fillId="6" borderId="0" xfId="0" applyFont="1" applyFill="1" applyAlignment="1" applyProtection="1">
      <alignment wrapText="1"/>
      <protection locked="0"/>
    </xf>
    <xf numFmtId="0" fontId="2" fillId="6" borderId="0" xfId="0" applyFont="1" applyFill="1" applyAlignment="1" applyProtection="1">
      <alignment vertical="center"/>
      <protection locked="0"/>
    </xf>
    <xf numFmtId="0" fontId="2" fillId="4" borderId="56"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2" fontId="2" fillId="4" borderId="13" xfId="0" applyNumberFormat="1" applyFont="1" applyFill="1" applyBorder="1" applyAlignment="1" applyProtection="1">
      <alignment horizontal="center"/>
      <protection locked="0"/>
    </xf>
    <xf numFmtId="2" fontId="2" fillId="4" borderId="26" xfId="1" applyNumberFormat="1" applyFont="1" applyFill="1" applyBorder="1" applyAlignment="1" applyProtection="1">
      <alignment horizontal="right"/>
      <protection locked="0"/>
    </xf>
    <xf numFmtId="0" fontId="13" fillId="4" borderId="58" xfId="0" applyFont="1" applyFill="1" applyBorder="1" applyAlignment="1" applyProtection="1">
      <alignment horizontal="center" vertical="center" wrapText="1"/>
      <protection locked="0"/>
    </xf>
    <xf numFmtId="0" fontId="13" fillId="4" borderId="59" xfId="0" applyFont="1" applyFill="1" applyBorder="1" applyAlignment="1" applyProtection="1">
      <alignment horizontal="center" vertical="center" wrapText="1"/>
      <protection locked="0"/>
    </xf>
    <xf numFmtId="0" fontId="2" fillId="8" borderId="10" xfId="0" applyFont="1" applyFill="1" applyBorder="1" applyAlignment="1">
      <alignment horizontal="center" vertical="center"/>
    </xf>
    <xf numFmtId="168" fontId="4" fillId="3" borderId="29" xfId="0" applyNumberFormat="1" applyFont="1" applyFill="1" applyBorder="1" applyAlignment="1">
      <alignment horizontal="right" vertical="center" wrapText="1"/>
    </xf>
    <xf numFmtId="168" fontId="4" fillId="3" borderId="31" xfId="0" applyNumberFormat="1" applyFont="1" applyFill="1" applyBorder="1" applyAlignment="1">
      <alignment horizontal="right" vertical="center" wrapText="1"/>
    </xf>
    <xf numFmtId="168" fontId="4" fillId="3" borderId="36" xfId="0" applyNumberFormat="1" applyFont="1" applyFill="1" applyBorder="1" applyAlignment="1">
      <alignment vertical="center" wrapText="1"/>
    </xf>
    <xf numFmtId="168" fontId="4" fillId="3" borderId="37" xfId="0" applyNumberFormat="1" applyFont="1" applyFill="1" applyBorder="1" applyAlignment="1">
      <alignment vertical="center" wrapText="1"/>
    </xf>
    <xf numFmtId="0" fontId="2" fillId="7" borderId="0" xfId="0" applyFont="1" applyFill="1" applyAlignment="1">
      <alignment horizontal="left"/>
    </xf>
    <xf numFmtId="0" fontId="18" fillId="11" borderId="41" xfId="0" applyFont="1" applyFill="1" applyBorder="1" applyAlignment="1">
      <alignment horizontal="right" vertical="center" wrapText="1"/>
    </xf>
    <xf numFmtId="0" fontId="18" fillId="11" borderId="2" xfId="0" applyFont="1" applyFill="1" applyBorder="1" applyAlignment="1">
      <alignment horizontal="right" vertical="center" wrapText="1"/>
    </xf>
    <xf numFmtId="168" fontId="17" fillId="11" borderId="34" xfId="1" applyNumberFormat="1" applyFont="1" applyFill="1" applyBorder="1" applyAlignment="1" applyProtection="1">
      <alignment horizontal="right" vertical="center"/>
    </xf>
    <xf numFmtId="0" fontId="33" fillId="11" borderId="17" xfId="0" applyFont="1" applyFill="1" applyBorder="1" applyAlignment="1" applyProtection="1">
      <alignment vertical="center" wrapText="1"/>
      <protection locked="0"/>
    </xf>
    <xf numFmtId="168" fontId="17" fillId="11" borderId="11" xfId="1" applyNumberFormat="1" applyFont="1" applyFill="1" applyBorder="1" applyAlignment="1" applyProtection="1">
      <alignment vertical="center"/>
    </xf>
    <xf numFmtId="4" fontId="18" fillId="11" borderId="22" xfId="0" applyNumberFormat="1" applyFont="1" applyFill="1" applyBorder="1" applyAlignment="1">
      <alignment horizontal="right" vertical="center" wrapText="1"/>
    </xf>
    <xf numFmtId="0" fontId="5" fillId="11" borderId="43" xfId="0" applyFont="1" applyFill="1" applyBorder="1" applyAlignment="1">
      <alignment horizontal="right" vertical="center"/>
    </xf>
    <xf numFmtId="4" fontId="5" fillId="11" borderId="44" xfId="0" applyNumberFormat="1" applyFont="1" applyFill="1" applyBorder="1" applyAlignment="1">
      <alignment horizontal="right" vertical="center"/>
    </xf>
    <xf numFmtId="165" fontId="6" fillId="11" borderId="45" xfId="1" applyNumberFormat="1" applyFont="1" applyFill="1" applyBorder="1" applyAlignment="1" applyProtection="1">
      <alignment horizontal="right" vertical="center"/>
    </xf>
    <xf numFmtId="0" fontId="16" fillId="0" borderId="0" xfId="0" applyFont="1" applyAlignment="1">
      <alignment vertical="top" wrapText="1"/>
    </xf>
    <xf numFmtId="0" fontId="10" fillId="0" borderId="0" xfId="0" applyFont="1" applyAlignment="1">
      <alignment vertical="center" wrapText="1"/>
    </xf>
    <xf numFmtId="0" fontId="5" fillId="11" borderId="42" xfId="0" applyFont="1" applyFill="1" applyBorder="1" applyAlignment="1">
      <alignment horizontal="right" vertical="center"/>
    </xf>
    <xf numFmtId="0" fontId="22" fillId="0" borderId="51" xfId="3" applyFont="1" applyBorder="1" applyAlignment="1">
      <alignment horizontal="left" vertical="center" wrapText="1"/>
    </xf>
    <xf numFmtId="0" fontId="10" fillId="8" borderId="0" xfId="0" applyFont="1" applyFill="1" applyAlignment="1">
      <alignment horizontal="left" vertical="center" wrapText="1"/>
    </xf>
    <xf numFmtId="0" fontId="16" fillId="0" borderId="0" xfId="3" applyFont="1" applyAlignment="1">
      <alignment wrapText="1"/>
    </xf>
    <xf numFmtId="0" fontId="16" fillId="0" borderId="0" xfId="3" applyFont="1" applyAlignment="1">
      <alignment horizontal="left" wrapText="1"/>
    </xf>
    <xf numFmtId="0" fontId="20" fillId="0" borderId="0" xfId="3" applyAlignment="1">
      <alignment horizontal="left" wrapText="1"/>
    </xf>
    <xf numFmtId="0" fontId="20" fillId="0" borderId="75" xfId="3" applyBorder="1" applyAlignment="1">
      <alignment horizontal="left" vertical="center" wrapText="1"/>
    </xf>
    <xf numFmtId="0" fontId="20" fillId="0" borderId="0" xfId="3" applyAlignment="1">
      <alignment wrapText="1"/>
    </xf>
    <xf numFmtId="0" fontId="16" fillId="10" borderId="0" xfId="0" applyFont="1" applyFill="1" applyAlignment="1">
      <alignment horizontal="left" vertical="top" wrapText="1"/>
    </xf>
    <xf numFmtId="0" fontId="22" fillId="0" borderId="0" xfId="3" applyFont="1" applyAlignment="1">
      <alignment horizontal="left" vertical="center" wrapText="1"/>
    </xf>
    <xf numFmtId="0" fontId="20" fillId="6" borderId="0" xfId="3" applyFill="1" applyAlignment="1">
      <alignment horizontal="left" vertical="center" wrapText="1"/>
    </xf>
    <xf numFmtId="0" fontId="20" fillId="0" borderId="0" xfId="3" applyAlignment="1">
      <alignment horizontal="left" vertical="center" wrapText="1"/>
    </xf>
    <xf numFmtId="0" fontId="1" fillId="0" borderId="0" xfId="3" applyFont="1" applyAlignment="1">
      <alignment horizontal="left" vertical="center" wrapText="1"/>
    </xf>
    <xf numFmtId="0" fontId="10" fillId="8" borderId="62" xfId="0" applyFont="1" applyFill="1" applyBorder="1" applyAlignment="1">
      <alignment horizontal="left" vertical="center" wrapText="1"/>
    </xf>
    <xf numFmtId="0" fontId="36" fillId="10" borderId="62" xfId="0" applyFont="1" applyFill="1" applyBorder="1" applyAlignment="1">
      <alignment horizontal="left" vertical="top" wrapText="1"/>
    </xf>
    <xf numFmtId="0" fontId="2" fillId="4" borderId="62" xfId="0" applyFont="1" applyFill="1" applyBorder="1" applyAlignment="1" applyProtection="1">
      <alignment horizontal="center"/>
      <protection locked="0"/>
    </xf>
    <xf numFmtId="9" fontId="2" fillId="4" borderId="77" xfId="2" applyFont="1" applyFill="1" applyBorder="1" applyAlignment="1" applyProtection="1">
      <alignment horizontal="center"/>
      <protection locked="0"/>
    </xf>
    <xf numFmtId="0" fontId="2" fillId="4" borderId="78" xfId="0" applyFont="1" applyFill="1" applyBorder="1" applyAlignment="1" applyProtection="1">
      <alignment horizontal="center"/>
      <protection locked="0"/>
    </xf>
    <xf numFmtId="0" fontId="2" fillId="4" borderId="77" xfId="0" applyFont="1" applyFill="1" applyBorder="1" applyAlignment="1" applyProtection="1">
      <alignment horizontal="center"/>
      <protection locked="0"/>
    </xf>
    <xf numFmtId="9" fontId="2" fillId="4" borderId="62" xfId="2" applyFont="1" applyFill="1" applyBorder="1" applyAlignment="1" applyProtection="1">
      <alignment horizontal="center"/>
      <protection locked="0"/>
    </xf>
    <xf numFmtId="4" fontId="2" fillId="4" borderId="62" xfId="1" applyNumberFormat="1" applyFont="1" applyFill="1" applyBorder="1" applyAlignment="1" applyProtection="1">
      <alignment horizontal="right"/>
      <protection locked="0"/>
    </xf>
    <xf numFmtId="0" fontId="10" fillId="4" borderId="62" xfId="0" applyFont="1" applyFill="1" applyBorder="1" applyAlignment="1" applyProtection="1">
      <alignment horizontal="left" vertical="center" wrapText="1"/>
      <protection locked="0"/>
    </xf>
    <xf numFmtId="0" fontId="10" fillId="6" borderId="0" xfId="0" applyFont="1" applyFill="1" applyAlignment="1">
      <alignment horizontal="left" vertical="center"/>
    </xf>
    <xf numFmtId="0" fontId="16" fillId="9" borderId="62" xfId="0" applyFont="1" applyFill="1" applyBorder="1" applyAlignment="1">
      <alignment horizontal="right" vertical="center" wrapText="1"/>
    </xf>
    <xf numFmtId="0" fontId="18" fillId="2" borderId="62" xfId="0" applyFont="1" applyFill="1" applyBorder="1" applyAlignment="1">
      <alignment vertical="center" wrapText="1"/>
    </xf>
    <xf numFmtId="0" fontId="30" fillId="2" borderId="10" xfId="0" applyFont="1" applyFill="1" applyBorder="1" applyAlignment="1">
      <alignment vertical="center" wrapText="1"/>
    </xf>
    <xf numFmtId="1" fontId="2" fillId="4" borderId="19" xfId="0" applyNumberFormat="1" applyFont="1" applyFill="1" applyBorder="1" applyAlignment="1" applyProtection="1">
      <alignment horizontal="left" wrapText="1"/>
      <protection locked="0"/>
    </xf>
    <xf numFmtId="0" fontId="2" fillId="4" borderId="13" xfId="0" applyFont="1" applyFill="1" applyBorder="1" applyAlignment="1" applyProtection="1">
      <alignment vertical="center" wrapText="1"/>
      <protection locked="0"/>
    </xf>
    <xf numFmtId="0" fontId="2" fillId="4" borderId="14" xfId="0" applyFont="1" applyFill="1" applyBorder="1" applyAlignment="1" applyProtection="1">
      <alignment horizontal="left" vertical="center" wrapText="1"/>
      <protection locked="0"/>
    </xf>
    <xf numFmtId="0" fontId="29" fillId="6" borderId="0" xfId="0" applyFont="1" applyFill="1" applyAlignment="1">
      <alignment horizontal="center" vertical="center" wrapText="1"/>
    </xf>
    <xf numFmtId="0" fontId="31" fillId="6" borderId="0" xfId="0" applyFont="1" applyFill="1" applyAlignment="1" applyProtection="1">
      <alignment wrapText="1"/>
      <protection locked="0"/>
    </xf>
    <xf numFmtId="0" fontId="42" fillId="6" borderId="0" xfId="0" applyFont="1" applyFill="1" applyAlignment="1" applyProtection="1">
      <alignment horizontal="center"/>
      <protection locked="0"/>
    </xf>
    <xf numFmtId="0" fontId="2" fillId="7" borderId="0" xfId="0" applyFont="1" applyFill="1" applyProtection="1">
      <protection locked="0"/>
    </xf>
    <xf numFmtId="0" fontId="2" fillId="6" borderId="0" xfId="0" applyFont="1" applyFill="1" applyAlignment="1" applyProtection="1">
      <alignment vertical="top" wrapText="1"/>
      <protection locked="0"/>
    </xf>
    <xf numFmtId="0" fontId="18" fillId="2" borderId="10" xfId="0" applyFont="1" applyFill="1" applyBorder="1" applyAlignment="1">
      <alignment horizontal="right" vertical="top" wrapText="1"/>
    </xf>
    <xf numFmtId="0" fontId="2" fillId="4" borderId="62" xfId="0" applyFont="1" applyFill="1" applyBorder="1" applyAlignment="1" applyProtection="1">
      <alignment horizontal="center" vertical="top"/>
      <protection locked="0"/>
    </xf>
    <xf numFmtId="0" fontId="28" fillId="0" borderId="0" xfId="0" applyFont="1" applyAlignment="1">
      <alignment horizontal="left" vertical="center" wrapText="1"/>
    </xf>
    <xf numFmtId="0" fontId="14" fillId="6" borderId="0" xfId="0" applyFont="1" applyFill="1"/>
    <xf numFmtId="0" fontId="14" fillId="0" borderId="0" xfId="0" applyFont="1"/>
    <xf numFmtId="0" fontId="14" fillId="6" borderId="0" xfId="0" applyFont="1" applyFill="1" applyProtection="1">
      <protection locked="0"/>
    </xf>
    <xf numFmtId="0" fontId="14" fillId="6" borderId="0" xfId="0" applyFont="1" applyFill="1" applyAlignment="1">
      <alignment vertical="center"/>
    </xf>
    <xf numFmtId="0" fontId="14" fillId="6" borderId="0" xfId="0" applyFont="1" applyFill="1" applyAlignment="1" applyProtection="1">
      <alignment vertical="center"/>
      <protection locked="0"/>
    </xf>
    <xf numFmtId="0" fontId="14" fillId="0" borderId="0" xfId="0" applyFont="1" applyAlignment="1">
      <alignment vertical="center"/>
    </xf>
    <xf numFmtId="0" fontId="14" fillId="7" borderId="0" xfId="0" applyFont="1" applyFill="1" applyAlignment="1">
      <alignment vertical="center"/>
    </xf>
    <xf numFmtId="0" fontId="14" fillId="6" borderId="0" xfId="0" applyFont="1" applyFill="1" applyAlignment="1" applyProtection="1">
      <alignment vertical="center" wrapText="1"/>
      <protection locked="0"/>
    </xf>
    <xf numFmtId="0" fontId="14" fillId="7" borderId="0" xfId="0" applyFont="1" applyFill="1" applyAlignment="1">
      <alignment horizontal="left" vertical="center"/>
    </xf>
    <xf numFmtId="0" fontId="45" fillId="6" borderId="0" xfId="0" applyFont="1" applyFill="1" applyAlignment="1" applyProtection="1">
      <alignment horizontal="left" vertical="center"/>
      <protection locked="0"/>
    </xf>
    <xf numFmtId="0" fontId="14" fillId="6" borderId="0" xfId="0" applyFont="1" applyFill="1" applyAlignment="1">
      <alignment horizontal="left" vertical="center"/>
    </xf>
    <xf numFmtId="0" fontId="14" fillId="0" borderId="0" xfId="0" applyFont="1" applyAlignment="1">
      <alignment horizontal="left" vertical="center"/>
    </xf>
    <xf numFmtId="0" fontId="14" fillId="6" borderId="0" xfId="0" applyFont="1" applyFill="1" applyAlignment="1">
      <alignment vertical="center" wrapText="1"/>
    </xf>
    <xf numFmtId="0" fontId="14" fillId="0" borderId="0" xfId="0" applyFont="1" applyAlignment="1">
      <alignment vertical="center" wrapText="1"/>
    </xf>
    <xf numFmtId="0" fontId="46" fillId="0" borderId="0" xfId="0" applyFont="1" applyAlignment="1">
      <alignment horizontal="left"/>
    </xf>
    <xf numFmtId="0" fontId="49" fillId="0" borderId="0" xfId="0" applyFont="1" applyAlignment="1">
      <alignment horizontal="left" vertical="center" wrapText="1"/>
    </xf>
    <xf numFmtId="0" fontId="46" fillId="0" borderId="0" xfId="0" applyFont="1" applyAlignment="1">
      <alignment horizontal="left" vertical="center"/>
    </xf>
    <xf numFmtId="4" fontId="46" fillId="0" borderId="0" xfId="0" applyNumberFormat="1" applyFont="1" applyAlignment="1">
      <alignment horizontal="left" vertical="center"/>
    </xf>
    <xf numFmtId="1" fontId="14" fillId="6" borderId="0" xfId="0" applyNumberFormat="1" applyFont="1" applyFill="1" applyAlignment="1">
      <alignment horizontal="left" vertical="center"/>
    </xf>
    <xf numFmtId="0" fontId="13" fillId="4" borderId="62" xfId="0" applyFont="1" applyFill="1" applyBorder="1" applyAlignment="1" applyProtection="1">
      <alignment vertical="center" wrapText="1"/>
      <protection locked="0"/>
    </xf>
    <xf numFmtId="1" fontId="2" fillId="4" borderId="62" xfId="0" applyNumberFormat="1" applyFont="1" applyFill="1" applyBorder="1" applyAlignment="1" applyProtection="1">
      <alignment horizontal="center"/>
      <protection locked="0"/>
    </xf>
    <xf numFmtId="168" fontId="2" fillId="0" borderId="62" xfId="1" applyNumberFormat="1" applyFont="1" applyBorder="1" applyAlignment="1" applyProtection="1"/>
    <xf numFmtId="0" fontId="13" fillId="4" borderId="62" xfId="0" applyFont="1" applyFill="1" applyBorder="1" applyAlignment="1" applyProtection="1">
      <alignment horizontal="left" vertical="center" wrapText="1"/>
      <protection locked="0"/>
    </xf>
    <xf numFmtId="1" fontId="2" fillId="4" borderId="62" xfId="0" applyNumberFormat="1" applyFont="1" applyFill="1" applyBorder="1" applyAlignment="1" applyProtection="1">
      <alignment horizontal="left"/>
      <protection locked="0"/>
    </xf>
    <xf numFmtId="4" fontId="13" fillId="4" borderId="62" xfId="0" applyNumberFormat="1" applyFont="1" applyFill="1" applyBorder="1" applyAlignment="1" applyProtection="1">
      <alignment vertical="center" wrapText="1"/>
      <protection locked="0"/>
    </xf>
    <xf numFmtId="0" fontId="0" fillId="4" borderId="62" xfId="0" applyFill="1" applyBorder="1" applyAlignment="1">
      <alignment horizontal="right" vertical="top"/>
    </xf>
    <xf numFmtId="0" fontId="0" fillId="4" borderId="62" xfId="0" applyFill="1" applyBorder="1" applyAlignment="1" applyProtection="1">
      <alignment horizontal="right" vertical="top"/>
      <protection locked="0"/>
    </xf>
    <xf numFmtId="0" fontId="0" fillId="0" borderId="62" xfId="0" applyBorder="1" applyAlignment="1">
      <alignment horizontal="right" vertical="top"/>
    </xf>
    <xf numFmtId="0" fontId="0" fillId="0" borderId="62" xfId="0" applyBorder="1" applyAlignment="1">
      <alignment horizontal="center" vertical="top"/>
    </xf>
    <xf numFmtId="0" fontId="0" fillId="0" borderId="62" xfId="0" applyBorder="1" applyAlignment="1">
      <alignment horizontal="center" vertical="top" wrapText="1"/>
    </xf>
    <xf numFmtId="4" fontId="0" fillId="0" borderId="62" xfId="0" applyNumberFormat="1" applyBorder="1" applyAlignment="1">
      <alignment horizontal="right" vertical="top"/>
    </xf>
    <xf numFmtId="4" fontId="0" fillId="0" borderId="62" xfId="0" applyNumberFormat="1" applyBorder="1" applyAlignment="1" applyProtection="1">
      <alignment horizontal="right" vertical="top"/>
      <protection locked="0"/>
    </xf>
    <xf numFmtId="0" fontId="13" fillId="0" borderId="62" xfId="0" applyFont="1" applyBorder="1" applyAlignment="1">
      <alignment horizontal="right" vertical="center" wrapText="1"/>
    </xf>
    <xf numFmtId="0" fontId="13" fillId="6" borderId="62" xfId="0" applyFont="1" applyFill="1" applyBorder="1" applyAlignment="1" applyProtection="1">
      <alignment horizontal="right" vertical="center" wrapText="1"/>
      <protection locked="0"/>
    </xf>
    <xf numFmtId="0" fontId="13" fillId="0" borderId="62" xfId="0" applyFont="1" applyBorder="1" applyAlignment="1" applyProtection="1">
      <alignment horizontal="right" vertical="center" wrapText="1"/>
      <protection locked="0"/>
    </xf>
    <xf numFmtId="0" fontId="0" fillId="0" borderId="62" xfId="0" applyBorder="1" applyAlignment="1" applyProtection="1">
      <alignment horizontal="center" vertical="top"/>
      <protection locked="0"/>
    </xf>
    <xf numFmtId="0" fontId="0" fillId="0" borderId="62" xfId="0" applyBorder="1" applyAlignment="1" applyProtection="1">
      <alignment horizontal="center" vertical="top" wrapText="1"/>
      <protection locked="0"/>
    </xf>
    <xf numFmtId="4" fontId="2" fillId="0" borderId="62" xfId="0" applyNumberFormat="1" applyFont="1" applyBorder="1" applyAlignment="1" applyProtection="1">
      <alignment horizontal="right" vertical="center"/>
      <protection locked="0"/>
    </xf>
    <xf numFmtId="16" fontId="2" fillId="4" borderId="62" xfId="0" applyNumberFormat="1" applyFont="1" applyFill="1" applyBorder="1" applyAlignment="1" applyProtection="1">
      <alignment horizontal="center"/>
      <protection locked="0"/>
    </xf>
    <xf numFmtId="9" fontId="2" fillId="4" borderId="62" xfId="0" applyNumberFormat="1" applyFont="1" applyFill="1" applyBorder="1" applyAlignment="1" applyProtection="1">
      <alignment horizontal="center"/>
      <protection locked="0"/>
    </xf>
    <xf numFmtId="0" fontId="31" fillId="0" borderId="62" xfId="0" applyFont="1" applyBorder="1" applyAlignment="1">
      <alignment horizontal="center" vertical="center"/>
    </xf>
    <xf numFmtId="0" fontId="9" fillId="0" borderId="62" xfId="0" applyFont="1" applyBorder="1" applyAlignment="1">
      <alignment horizontal="center" vertical="center"/>
    </xf>
    <xf numFmtId="0" fontId="9" fillId="0" borderId="62" xfId="0" applyFont="1" applyBorder="1" applyAlignment="1">
      <alignment horizontal="center" vertical="center" wrapText="1"/>
    </xf>
    <xf numFmtId="4" fontId="9" fillId="0" borderId="62" xfId="0" applyNumberFormat="1" applyFont="1" applyBorder="1" applyAlignment="1">
      <alignment horizontal="center" vertical="center" wrapText="1"/>
    </xf>
    <xf numFmtId="0" fontId="2" fillId="8" borderId="62" xfId="0" applyFont="1" applyFill="1" applyBorder="1" applyAlignment="1">
      <alignment horizontal="center" vertical="center"/>
    </xf>
    <xf numFmtId="168" fontId="18" fillId="2" borderId="62" xfId="1" applyNumberFormat="1" applyFont="1" applyFill="1" applyBorder="1" applyAlignment="1" applyProtection="1">
      <alignment vertical="center"/>
    </xf>
    <xf numFmtId="0" fontId="30" fillId="2" borderId="62" xfId="0" applyFont="1" applyFill="1" applyBorder="1" applyAlignment="1">
      <alignment vertical="center" wrapText="1"/>
    </xf>
    <xf numFmtId="0" fontId="18" fillId="2" borderId="62" xfId="0" applyFont="1" applyFill="1" applyBorder="1" applyAlignment="1">
      <alignment vertical="center"/>
    </xf>
    <xf numFmtId="168" fontId="43" fillId="11" borderId="62" xfId="1" applyNumberFormat="1" applyFont="1" applyFill="1" applyBorder="1" applyAlignment="1" applyProtection="1">
      <alignment horizontal="right" vertical="center"/>
    </xf>
    <xf numFmtId="168" fontId="17" fillId="11" borderId="62" xfId="1" applyNumberFormat="1" applyFont="1" applyFill="1" applyBorder="1" applyAlignment="1" applyProtection="1">
      <alignment vertical="center"/>
    </xf>
    <xf numFmtId="168" fontId="18" fillId="2" borderId="62" xfId="1" applyNumberFormat="1" applyFont="1" applyFill="1" applyBorder="1" applyAlignment="1" applyProtection="1">
      <alignment horizontal="right" vertical="center"/>
    </xf>
    <xf numFmtId="168" fontId="18" fillId="3" borderId="62" xfId="0" applyNumberFormat="1" applyFont="1" applyFill="1" applyBorder="1" applyAlignment="1">
      <alignment horizontal="right" vertical="center" wrapText="1"/>
    </xf>
    <xf numFmtId="0" fontId="2" fillId="0" borderId="62" xfId="0" applyFont="1" applyBorder="1" applyAlignment="1" applyProtection="1">
      <alignment horizontal="right" vertical="center" wrapText="1"/>
      <protection locked="0"/>
    </xf>
    <xf numFmtId="9" fontId="2" fillId="0" borderId="62" xfId="2" applyFont="1" applyFill="1" applyBorder="1" applyAlignment="1" applyProtection="1">
      <alignment horizontal="right" vertical="center"/>
      <protection locked="0"/>
    </xf>
    <xf numFmtId="4" fontId="2" fillId="0" borderId="62" xfId="2" applyNumberFormat="1" applyFont="1" applyFill="1" applyBorder="1" applyAlignment="1" applyProtection="1">
      <alignment horizontal="right" vertical="center"/>
      <protection locked="0"/>
    </xf>
    <xf numFmtId="168" fontId="2" fillId="0" borderId="62" xfId="1" applyNumberFormat="1" applyFont="1" applyBorder="1" applyAlignment="1" applyProtection="1">
      <alignment horizontal="right" vertical="center"/>
    </xf>
    <xf numFmtId="168" fontId="4" fillId="3" borderId="62" xfId="0" applyNumberFormat="1" applyFont="1" applyFill="1" applyBorder="1" applyAlignment="1">
      <alignment horizontal="right" vertical="center" wrapText="1"/>
    </xf>
    <xf numFmtId="0" fontId="18" fillId="11" borderId="62" xfId="0" applyFont="1" applyFill="1" applyBorder="1" applyAlignment="1">
      <alignment horizontal="left" vertical="center" wrapText="1"/>
    </xf>
    <xf numFmtId="4" fontId="18" fillId="11" borderId="62" xfId="0" applyNumberFormat="1" applyFont="1" applyFill="1" applyBorder="1" applyAlignment="1">
      <alignment horizontal="left" vertical="center" wrapText="1"/>
    </xf>
    <xf numFmtId="168" fontId="17" fillId="11" borderId="62" xfId="1" applyNumberFormat="1" applyFont="1" applyFill="1" applyBorder="1" applyAlignment="1" applyProtection="1">
      <alignment horizontal="right" vertical="center"/>
    </xf>
    <xf numFmtId="168" fontId="18" fillId="3" borderId="62" xfId="0" applyNumberFormat="1" applyFont="1" applyFill="1" applyBorder="1" applyAlignment="1">
      <alignment horizontal="left" vertical="center" wrapText="1"/>
    </xf>
    <xf numFmtId="166" fontId="2" fillId="0" borderId="62" xfId="0" applyNumberFormat="1" applyFont="1" applyBorder="1"/>
    <xf numFmtId="0" fontId="18" fillId="11" borderId="62" xfId="0" applyFont="1" applyFill="1" applyBorder="1" applyAlignment="1">
      <alignment horizontal="right" vertical="center"/>
    </xf>
    <xf numFmtId="0" fontId="18" fillId="11" borderId="62" xfId="0" applyFont="1" applyFill="1" applyBorder="1" applyAlignment="1">
      <alignment horizontal="left" vertical="center"/>
    </xf>
    <xf numFmtId="4" fontId="18" fillId="11" borderId="62" xfId="0" applyNumberFormat="1" applyFont="1" applyFill="1" applyBorder="1" applyAlignment="1">
      <alignment horizontal="right" vertical="center"/>
    </xf>
    <xf numFmtId="165" fontId="17" fillId="11" borderId="62" xfId="1" applyNumberFormat="1" applyFont="1" applyFill="1" applyBorder="1" applyAlignment="1" applyProtection="1">
      <alignment horizontal="right" vertical="center"/>
    </xf>
    <xf numFmtId="168" fontId="18" fillId="3" borderId="62" xfId="0" applyNumberFormat="1" applyFont="1" applyFill="1" applyBorder="1" applyAlignment="1">
      <alignment vertical="center" wrapText="1"/>
    </xf>
    <xf numFmtId="168" fontId="4" fillId="3" borderId="62" xfId="0" applyNumberFormat="1" applyFont="1" applyFill="1" applyBorder="1" applyAlignment="1">
      <alignment vertical="center" wrapText="1"/>
    </xf>
    <xf numFmtId="168" fontId="12" fillId="0" borderId="62" xfId="1" applyNumberFormat="1" applyFont="1" applyFill="1" applyBorder="1" applyAlignment="1" applyProtection="1">
      <alignment vertical="center" wrapText="1"/>
    </xf>
    <xf numFmtId="0" fontId="18" fillId="6" borderId="0" xfId="0" applyFont="1" applyFill="1" applyAlignment="1" applyProtection="1">
      <alignment vertical="center"/>
      <protection locked="0"/>
    </xf>
    <xf numFmtId="165" fontId="6" fillId="5" borderId="62" xfId="1" applyNumberFormat="1" applyFont="1" applyFill="1" applyBorder="1" applyAlignment="1" applyProtection="1">
      <alignment horizontal="center" vertical="center" wrapText="1"/>
    </xf>
    <xf numFmtId="9" fontId="17" fillId="5" borderId="62" xfId="2" applyFont="1" applyFill="1" applyBorder="1" applyAlignment="1" applyProtection="1">
      <alignment horizontal="right" vertical="center"/>
    </xf>
    <xf numFmtId="9" fontId="18" fillId="2" borderId="62" xfId="2" applyFont="1" applyFill="1" applyBorder="1" applyAlignment="1" applyProtection="1">
      <alignment vertical="center"/>
    </xf>
    <xf numFmtId="9" fontId="2" fillId="0" borderId="62" xfId="2" applyFont="1" applyBorder="1" applyAlignment="1">
      <alignment wrapText="1"/>
    </xf>
    <xf numFmtId="9" fontId="18" fillId="5" borderId="62" xfId="2" applyFont="1" applyFill="1" applyBorder="1" applyAlignment="1">
      <alignment vertical="center"/>
    </xf>
    <xf numFmtId="0" fontId="9" fillId="6" borderId="62" xfId="0" applyFont="1" applyFill="1" applyBorder="1" applyAlignment="1">
      <alignment vertical="center" wrapText="1"/>
    </xf>
    <xf numFmtId="14" fontId="2" fillId="6" borderId="62" xfId="0" applyNumberFormat="1" applyFont="1" applyFill="1" applyBorder="1" applyAlignment="1">
      <alignment horizontal="center" vertical="center"/>
    </xf>
    <xf numFmtId="0" fontId="2" fillId="6" borderId="62" xfId="0" applyFont="1" applyFill="1" applyBorder="1"/>
    <xf numFmtId="0" fontId="9" fillId="6" borderId="62" xfId="0" applyFont="1" applyFill="1" applyBorder="1"/>
    <xf numFmtId="0" fontId="8" fillId="6" borderId="62" xfId="0" applyFont="1" applyFill="1" applyBorder="1"/>
    <xf numFmtId="44" fontId="9" fillId="0" borderId="62" xfId="0" applyNumberFormat="1" applyFont="1" applyBorder="1" applyAlignment="1">
      <alignment horizontal="center" vertical="center" wrapText="1"/>
    </xf>
    <xf numFmtId="168" fontId="4" fillId="2" borderId="62" xfId="1" applyNumberFormat="1" applyFont="1" applyFill="1" applyBorder="1" applyAlignment="1" applyProtection="1"/>
    <xf numFmtId="168" fontId="2" fillId="4" borderId="62" xfId="1" applyNumberFormat="1" applyFont="1" applyFill="1" applyBorder="1" applyAlignment="1" applyProtection="1">
      <alignment horizontal="right"/>
      <protection locked="0"/>
    </xf>
    <xf numFmtId="168" fontId="2" fillId="4" borderId="62" xfId="1" applyNumberFormat="1" applyFont="1" applyFill="1" applyBorder="1" applyAlignment="1" applyProtection="1">
      <alignment horizontal="center"/>
      <protection locked="0"/>
    </xf>
    <xf numFmtId="168" fontId="18" fillId="11" borderId="62" xfId="1" applyNumberFormat="1" applyFont="1" applyFill="1" applyBorder="1" applyAlignment="1" applyProtection="1">
      <alignment vertical="center"/>
    </xf>
    <xf numFmtId="168" fontId="4" fillId="2" borderId="62" xfId="1" applyNumberFormat="1" applyFont="1" applyFill="1" applyBorder="1" applyAlignment="1" applyProtection="1">
      <alignment horizontal="right" vertical="center"/>
    </xf>
    <xf numFmtId="10" fontId="2" fillId="4" borderId="62" xfId="2" applyNumberFormat="1" applyFont="1" applyFill="1" applyBorder="1" applyAlignment="1" applyProtection="1">
      <alignment horizontal="right" vertical="center"/>
      <protection locked="0"/>
    </xf>
    <xf numFmtId="169" fontId="2" fillId="0" borderId="62" xfId="2" applyNumberFormat="1" applyFont="1" applyFill="1" applyBorder="1" applyAlignment="1" applyProtection="1">
      <alignment horizontal="right" vertical="center"/>
      <protection locked="0"/>
    </xf>
    <xf numFmtId="0" fontId="18" fillId="11" borderId="62" xfId="0" applyFont="1" applyFill="1" applyBorder="1" applyAlignment="1">
      <alignment horizontal="right" vertical="center" wrapText="1"/>
    </xf>
    <xf numFmtId="0" fontId="5" fillId="11" borderId="62" xfId="0" applyFont="1" applyFill="1" applyBorder="1" applyAlignment="1">
      <alignment horizontal="left" vertical="center"/>
    </xf>
    <xf numFmtId="0" fontId="5" fillId="11" borderId="62" xfId="0" applyFont="1" applyFill="1" applyBorder="1" applyAlignment="1">
      <alignment horizontal="right" vertical="center"/>
    </xf>
    <xf numFmtId="165" fontId="6" fillId="11" borderId="62" xfId="1" applyNumberFormat="1" applyFont="1" applyFill="1" applyBorder="1" applyAlignment="1" applyProtection="1">
      <alignment horizontal="right" vertical="center"/>
    </xf>
    <xf numFmtId="0" fontId="31" fillId="6" borderId="62" xfId="0" applyFont="1" applyFill="1" applyBorder="1" applyAlignment="1">
      <alignment vertical="center" wrapText="1"/>
    </xf>
    <xf numFmtId="0" fontId="13" fillId="11" borderId="62" xfId="0" applyFont="1" applyFill="1" applyBorder="1" applyAlignment="1" applyProtection="1">
      <alignment vertical="center" wrapText="1"/>
      <protection locked="0"/>
    </xf>
    <xf numFmtId="0" fontId="13" fillId="6" borderId="62" xfId="0" applyFont="1" applyFill="1" applyBorder="1" applyAlignment="1" applyProtection="1">
      <alignment vertical="center" wrapText="1"/>
      <protection locked="0"/>
    </xf>
    <xf numFmtId="0" fontId="43" fillId="11" borderId="62" xfId="0" applyFont="1" applyFill="1" applyBorder="1" applyAlignment="1">
      <alignment horizontal="right" vertical="center" wrapText="1"/>
    </xf>
    <xf numFmtId="0" fontId="13" fillId="11" borderId="62" xfId="0" applyFont="1" applyFill="1" applyBorder="1" applyAlignment="1">
      <alignment horizontal="right" vertical="center"/>
    </xf>
    <xf numFmtId="0" fontId="13" fillId="6" borderId="0" xfId="0" applyFont="1" applyFill="1" applyAlignment="1" applyProtection="1">
      <alignment vertical="center" wrapText="1"/>
      <protection locked="0"/>
    </xf>
    <xf numFmtId="0" fontId="43" fillId="6" borderId="0" xfId="0" applyFont="1" applyFill="1" applyAlignment="1">
      <alignment vertical="center" wrapText="1"/>
    </xf>
    <xf numFmtId="0" fontId="13" fillId="6" borderId="0" xfId="0" applyFont="1" applyFill="1" applyAlignment="1" applyProtection="1">
      <alignment horizontal="left" vertical="center" wrapText="1"/>
      <protection locked="0"/>
    </xf>
    <xf numFmtId="168" fontId="43" fillId="6" borderId="0" xfId="1" applyNumberFormat="1" applyFont="1" applyFill="1" applyBorder="1" applyAlignment="1" applyProtection="1">
      <alignment horizontal="right" vertical="center"/>
    </xf>
    <xf numFmtId="0" fontId="43" fillId="6" borderId="0" xfId="0" applyFont="1" applyFill="1" applyAlignment="1">
      <alignment vertical="center"/>
    </xf>
    <xf numFmtId="0" fontId="2" fillId="6" borderId="0" xfId="0" applyFont="1" applyFill="1" applyAlignment="1">
      <alignment horizontal="right" vertical="center" wrapText="1"/>
    </xf>
    <xf numFmtId="0" fontId="43" fillId="6" borderId="0" xfId="0" applyFont="1" applyFill="1" applyAlignment="1">
      <alignment horizontal="right" vertical="center" wrapText="1"/>
    </xf>
    <xf numFmtId="0" fontId="0" fillId="6" borderId="0" xfId="0" applyFill="1" applyAlignment="1">
      <alignment horizontal="right" vertical="top"/>
    </xf>
    <xf numFmtId="0" fontId="43" fillId="6" borderId="0" xfId="0" applyFont="1" applyFill="1" applyAlignment="1">
      <alignment horizontal="right" vertical="center"/>
    </xf>
    <xf numFmtId="0" fontId="43" fillId="6" borderId="0" xfId="0" applyFont="1" applyFill="1" applyAlignment="1">
      <alignment horizontal="left" vertical="center"/>
    </xf>
    <xf numFmtId="0" fontId="8" fillId="0" borderId="0" xfId="0" applyFont="1" applyAlignment="1">
      <alignment vertical="center" wrapText="1"/>
    </xf>
    <xf numFmtId="0" fontId="8" fillId="0" borderId="0" xfId="0" applyFont="1" applyAlignment="1" applyProtection="1">
      <alignment vertical="center" wrapText="1"/>
      <protection locked="0"/>
    </xf>
    <xf numFmtId="0" fontId="44" fillId="6" borderId="0" xfId="0" applyFont="1" applyFill="1" applyAlignment="1" applyProtection="1">
      <alignment vertical="center" wrapText="1"/>
      <protection locked="0"/>
    </xf>
    <xf numFmtId="0" fontId="52" fillId="7" borderId="0" xfId="0" applyFont="1" applyFill="1"/>
    <xf numFmtId="0" fontId="48" fillId="0" borderId="0" xfId="0" applyFont="1" applyAlignment="1">
      <alignment vertical="center" wrapText="1"/>
    </xf>
    <xf numFmtId="0" fontId="48" fillId="0" borderId="0" xfId="0" applyFont="1" applyAlignment="1">
      <alignment horizontal="left" vertical="center" wrapText="1"/>
    </xf>
    <xf numFmtId="0" fontId="16" fillId="6" borderId="0" xfId="0" applyFont="1" applyFill="1" applyAlignment="1">
      <alignment horizontal="left" vertical="center" wrapText="1"/>
    </xf>
    <xf numFmtId="0" fontId="16" fillId="9" borderId="62" xfId="0" applyFont="1" applyFill="1" applyBorder="1" applyAlignment="1">
      <alignment horizontal="left" vertical="center" wrapText="1"/>
    </xf>
    <xf numFmtId="0" fontId="10" fillId="9" borderId="62" xfId="0" applyFont="1" applyFill="1" applyBorder="1" applyAlignment="1" applyProtection="1">
      <alignment vertical="center" wrapText="1"/>
      <protection locked="0"/>
    </xf>
    <xf numFmtId="0" fontId="2" fillId="9" borderId="62" xfId="0" applyFont="1" applyFill="1" applyBorder="1" applyAlignment="1">
      <alignment horizontal="left" vertical="center" wrapText="1"/>
    </xf>
    <xf numFmtId="0" fontId="31" fillId="4" borderId="62" xfId="0" applyFont="1" applyFill="1" applyBorder="1" applyAlignment="1" applyProtection="1">
      <alignment horizontal="left" vertical="center" wrapText="1"/>
      <protection locked="0"/>
    </xf>
    <xf numFmtId="0" fontId="8" fillId="6" borderId="0" xfId="0" applyFont="1" applyFill="1" applyAlignment="1">
      <alignment vertical="center"/>
    </xf>
    <xf numFmtId="2" fontId="2" fillId="4" borderId="62" xfId="0" applyNumberFormat="1" applyFont="1" applyFill="1" applyBorder="1" applyAlignment="1" applyProtection="1">
      <alignment horizontal="center"/>
      <protection locked="0"/>
    </xf>
    <xf numFmtId="170" fontId="53" fillId="4" borderId="81" xfId="0" applyNumberFormat="1" applyFont="1" applyFill="1" applyBorder="1" applyAlignment="1" applyProtection="1">
      <alignment horizontal="center"/>
      <protection locked="0"/>
    </xf>
    <xf numFmtId="0" fontId="54" fillId="4" borderId="61" xfId="0" applyFont="1" applyFill="1" applyBorder="1" applyAlignment="1" applyProtection="1">
      <alignment horizontal="left" vertical="top" wrapText="1"/>
      <protection locked="0"/>
    </xf>
    <xf numFmtId="171" fontId="2" fillId="0" borderId="62" xfId="1" applyNumberFormat="1" applyFont="1" applyBorder="1" applyAlignment="1" applyProtection="1">
      <alignment horizontal="right" vertical="center"/>
    </xf>
    <xf numFmtId="171" fontId="17" fillId="11" borderId="62" xfId="1" applyNumberFormat="1" applyFont="1" applyFill="1" applyBorder="1" applyAlignment="1" applyProtection="1">
      <alignment horizontal="right" vertical="center"/>
    </xf>
    <xf numFmtId="171" fontId="18" fillId="2" borderId="62" xfId="1" applyNumberFormat="1" applyFont="1" applyFill="1" applyBorder="1" applyAlignment="1" applyProtection="1">
      <alignment horizontal="right" vertical="center"/>
    </xf>
    <xf numFmtId="0" fontId="2" fillId="4" borderId="62" xfId="0" applyFont="1" applyFill="1" applyBorder="1" applyProtection="1">
      <protection locked="0"/>
    </xf>
    <xf numFmtId="4" fontId="2" fillId="4" borderId="62" xfId="1" applyNumberFormat="1" applyFont="1" applyFill="1" applyBorder="1" applyAlignment="1" applyProtection="1">
      <alignment horizontal="center"/>
      <protection locked="0"/>
    </xf>
    <xf numFmtId="4" fontId="13" fillId="4" borderId="62" xfId="0" applyNumberFormat="1" applyFont="1" applyFill="1" applyBorder="1" applyAlignment="1" applyProtection="1">
      <alignment horizontal="center" vertical="center" wrapText="1"/>
      <protection locked="0"/>
    </xf>
    <xf numFmtId="0" fontId="10" fillId="13" borderId="27" xfId="0" applyFont="1" applyFill="1" applyBorder="1" applyAlignment="1">
      <alignment horizontal="left" vertical="center" wrapText="1"/>
    </xf>
    <xf numFmtId="0" fontId="10" fillId="13" borderId="71" xfId="0" applyFont="1" applyFill="1" applyBorder="1" applyAlignment="1">
      <alignment horizontal="left" vertical="center" wrapText="1"/>
    </xf>
    <xf numFmtId="0" fontId="10" fillId="13" borderId="72" xfId="0" applyFont="1" applyFill="1" applyBorder="1" applyAlignment="1">
      <alignment horizontal="left" vertical="center" wrapText="1"/>
    </xf>
    <xf numFmtId="14" fontId="10" fillId="4" borderId="62" xfId="0" applyNumberFormat="1" applyFont="1" applyFill="1" applyBorder="1" applyAlignment="1" applyProtection="1">
      <alignment horizontal="left" vertical="center"/>
      <protection locked="0"/>
    </xf>
    <xf numFmtId="0" fontId="35" fillId="6" borderId="0" xfId="0" applyFont="1" applyFill="1" applyAlignment="1">
      <alignment horizontal="left" vertical="center"/>
    </xf>
    <xf numFmtId="0" fontId="10" fillId="4" borderId="62" xfId="0" applyFont="1" applyFill="1" applyBorder="1" applyAlignment="1" applyProtection="1">
      <alignment horizontal="left" vertical="center"/>
      <protection locked="0"/>
    </xf>
    <xf numFmtId="0" fontId="10" fillId="4" borderId="62" xfId="0" applyFont="1" applyFill="1" applyBorder="1" applyAlignment="1" applyProtection="1">
      <alignment horizontal="left" vertical="center" wrapText="1"/>
      <protection locked="0"/>
    </xf>
    <xf numFmtId="0" fontId="16" fillId="9" borderId="62" xfId="0" applyFont="1" applyFill="1" applyBorder="1" applyAlignment="1">
      <alignment horizontal="left" vertical="center" wrapText="1"/>
    </xf>
    <xf numFmtId="9" fontId="10" fillId="4" borderId="62" xfId="2" applyFont="1" applyFill="1" applyBorder="1" applyAlignment="1" applyProtection="1">
      <alignment horizontal="left" vertical="center" wrapText="1"/>
      <protection locked="0"/>
    </xf>
    <xf numFmtId="0" fontId="48" fillId="0" borderId="0" xfId="0" applyFont="1" applyAlignment="1">
      <alignment horizontal="left" vertical="center" wrapText="1"/>
    </xf>
    <xf numFmtId="0" fontId="2" fillId="4" borderId="62" xfId="0" applyFont="1" applyFill="1" applyBorder="1" applyAlignment="1" applyProtection="1">
      <alignment horizontal="center" vertical="top"/>
      <protection locked="0"/>
    </xf>
    <xf numFmtId="0" fontId="23" fillId="2" borderId="62" xfId="0" applyFont="1" applyFill="1" applyBorder="1" applyAlignment="1">
      <alignment horizontal="left" vertical="center" wrapText="1"/>
    </xf>
    <xf numFmtId="0" fontId="2" fillId="4" borderId="62" xfId="0" applyFont="1" applyFill="1" applyBorder="1" applyAlignment="1" applyProtection="1">
      <alignment horizontal="center"/>
      <protection locked="0"/>
    </xf>
    <xf numFmtId="0" fontId="18" fillId="11" borderId="62" xfId="0" applyFont="1" applyFill="1" applyBorder="1" applyAlignment="1">
      <alignment horizontal="left" vertical="center"/>
    </xf>
    <xf numFmtId="168" fontId="18" fillId="11" borderId="62" xfId="1" applyNumberFormat="1" applyFont="1" applyFill="1" applyBorder="1" applyAlignment="1" applyProtection="1">
      <alignment horizontal="right" vertical="center"/>
    </xf>
    <xf numFmtId="0" fontId="36" fillId="10" borderId="0" xfId="0" applyFont="1" applyFill="1" applyAlignment="1">
      <alignment horizontal="left" vertical="top" wrapText="1"/>
    </xf>
    <xf numFmtId="0" fontId="16" fillId="10" borderId="0" xfId="0" applyFont="1" applyFill="1" applyAlignment="1">
      <alignment horizontal="left" vertical="top" wrapText="1"/>
    </xf>
    <xf numFmtId="0" fontId="10" fillId="8" borderId="50" xfId="0" applyFont="1" applyFill="1" applyBorder="1" applyAlignment="1">
      <alignment horizontal="left" vertical="center" wrapText="1"/>
    </xf>
    <xf numFmtId="0" fontId="10" fillId="8" borderId="0" xfId="0" applyFont="1" applyFill="1" applyAlignment="1">
      <alignment horizontal="left" vertical="center" wrapText="1"/>
    </xf>
    <xf numFmtId="0" fontId="9" fillId="6" borderId="10"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11" xfId="0" applyFont="1" applyFill="1" applyBorder="1" applyAlignment="1">
      <alignment horizontal="left" vertical="center" wrapText="1"/>
    </xf>
    <xf numFmtId="44" fontId="2" fillId="8" borderId="62" xfId="0" applyNumberFormat="1" applyFont="1" applyFill="1" applyBorder="1" applyAlignment="1">
      <alignment horizontal="center" vertical="center" wrapText="1"/>
    </xf>
    <xf numFmtId="168" fontId="40" fillId="3" borderId="62" xfId="0" quotePrefix="1" applyNumberFormat="1" applyFont="1" applyFill="1" applyBorder="1" applyAlignment="1">
      <alignment horizontal="center" vertical="center" wrapText="1"/>
    </xf>
    <xf numFmtId="0" fontId="2" fillId="8" borderId="62" xfId="0" applyFont="1" applyFill="1" applyBorder="1" applyAlignment="1">
      <alignment horizontal="center" vertical="center"/>
    </xf>
    <xf numFmtId="0" fontId="47" fillId="12" borderId="0" xfId="0" applyFont="1" applyFill="1" applyAlignment="1">
      <alignment horizontal="left" vertical="center" wrapText="1"/>
    </xf>
    <xf numFmtId="0" fontId="8" fillId="0" borderId="0" xfId="0" applyFont="1" applyAlignment="1">
      <alignment horizontal="left" vertical="center" wrapText="1"/>
    </xf>
    <xf numFmtId="0" fontId="47" fillId="12" borderId="0" xfId="0" applyFont="1" applyFill="1" applyAlignment="1">
      <alignment horizontal="left" wrapText="1"/>
    </xf>
    <xf numFmtId="0" fontId="8" fillId="4" borderId="62" xfId="0" applyFont="1" applyFill="1" applyBorder="1" applyAlignment="1" applyProtection="1">
      <alignment horizontal="left" vertical="center" wrapText="1"/>
      <protection locked="0"/>
    </xf>
    <xf numFmtId="168" fontId="4" fillId="3" borderId="62" xfId="0" quotePrefix="1" applyNumberFormat="1" applyFont="1" applyFill="1" applyBorder="1" applyAlignment="1">
      <alignment horizontal="center" vertical="center" wrapText="1"/>
    </xf>
    <xf numFmtId="0" fontId="2" fillId="4" borderId="49"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0" fontId="2" fillId="4" borderId="73" xfId="0" applyFont="1" applyFill="1" applyBorder="1" applyAlignment="1" applyProtection="1">
      <alignment horizontal="center"/>
      <protection locked="0"/>
    </xf>
    <xf numFmtId="0" fontId="23" fillId="2" borderId="2" xfId="0" applyFont="1" applyFill="1" applyBorder="1" applyAlignment="1">
      <alignment horizontal="right" vertical="center" wrapText="1"/>
    </xf>
    <xf numFmtId="0" fontId="23" fillId="2" borderId="22" xfId="0" applyFont="1" applyFill="1" applyBorder="1" applyAlignment="1">
      <alignment horizontal="right" vertical="center" wrapText="1"/>
    </xf>
    <xf numFmtId="168" fontId="18" fillId="11" borderId="10" xfId="1" applyNumberFormat="1" applyFont="1" applyFill="1" applyBorder="1" applyAlignment="1" applyProtection="1">
      <alignment horizontal="right" vertical="center"/>
    </xf>
    <xf numFmtId="168" fontId="18" fillId="11" borderId="2" xfId="1" applyNumberFormat="1" applyFont="1" applyFill="1" applyBorder="1" applyAlignment="1" applyProtection="1">
      <alignment horizontal="right" vertical="center"/>
    </xf>
    <xf numFmtId="168" fontId="18" fillId="11" borderId="22" xfId="1" applyNumberFormat="1" applyFont="1" applyFill="1" applyBorder="1" applyAlignment="1" applyProtection="1">
      <alignment horizontal="right" vertical="center"/>
    </xf>
    <xf numFmtId="0" fontId="28" fillId="0" borderId="0" xfId="0" applyFont="1" applyAlignment="1">
      <alignment horizontal="left" vertical="center" wrapText="1"/>
    </xf>
    <xf numFmtId="0" fontId="5" fillId="11" borderId="42" xfId="0" applyFont="1" applyFill="1" applyBorder="1" applyAlignment="1">
      <alignment horizontal="left" vertical="center"/>
    </xf>
    <xf numFmtId="0" fontId="5" fillId="11" borderId="43" xfId="0" applyFont="1" applyFill="1" applyBorder="1" applyAlignment="1">
      <alignment horizontal="left" vertical="center"/>
    </xf>
    <xf numFmtId="0" fontId="5" fillId="11" borderId="44" xfId="0" applyFont="1" applyFill="1" applyBorder="1" applyAlignment="1">
      <alignment horizontal="left" vertical="center"/>
    </xf>
    <xf numFmtId="165" fontId="6" fillId="11" borderId="42" xfId="1" applyNumberFormat="1" applyFont="1" applyFill="1" applyBorder="1" applyAlignment="1" applyProtection="1">
      <alignment horizontal="center" vertical="center"/>
    </xf>
    <xf numFmtId="165" fontId="6" fillId="11" borderId="44" xfId="1" applyNumberFormat="1" applyFont="1" applyFill="1" applyBorder="1" applyAlignment="1" applyProtection="1">
      <alignment horizontal="center" vertical="center"/>
    </xf>
    <xf numFmtId="0" fontId="15" fillId="12" borderId="0" xfId="0" applyFont="1" applyFill="1" applyAlignment="1">
      <alignment horizontal="left" wrapText="1"/>
    </xf>
    <xf numFmtId="0" fontId="28" fillId="0" borderId="0" xfId="0" applyFont="1" applyAlignment="1">
      <alignment horizontal="center" vertical="center" wrapText="1"/>
    </xf>
    <xf numFmtId="0" fontId="2" fillId="4" borderId="66"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2" fillId="4" borderId="67" xfId="0" applyFont="1" applyFill="1" applyBorder="1" applyAlignment="1" applyProtection="1">
      <alignment horizontal="center"/>
      <protection locked="0"/>
    </xf>
    <xf numFmtId="0" fontId="2" fillId="4" borderId="68" xfId="0" applyFont="1" applyFill="1" applyBorder="1" applyAlignment="1" applyProtection="1">
      <alignment horizontal="center"/>
      <protection locked="0"/>
    </xf>
    <xf numFmtId="0" fontId="2" fillId="4" borderId="69" xfId="0" applyFont="1" applyFill="1" applyBorder="1" applyAlignment="1" applyProtection="1">
      <alignment horizontal="center"/>
      <protection locked="0"/>
    </xf>
    <xf numFmtId="0" fontId="2" fillId="4" borderId="70" xfId="0" applyFont="1" applyFill="1" applyBorder="1" applyAlignment="1" applyProtection="1">
      <alignment horizontal="center"/>
      <protection locked="0"/>
    </xf>
    <xf numFmtId="0" fontId="2" fillId="4" borderId="27" xfId="0" applyFont="1" applyFill="1" applyBorder="1" applyAlignment="1" applyProtection="1">
      <alignment horizontal="center"/>
      <protection locked="0"/>
    </xf>
    <xf numFmtId="0" fontId="2" fillId="4" borderId="71" xfId="0" applyFont="1" applyFill="1" applyBorder="1" applyAlignment="1" applyProtection="1">
      <alignment horizontal="center"/>
      <protection locked="0"/>
    </xf>
    <xf numFmtId="0" fontId="2" fillId="4" borderId="72" xfId="0" applyFont="1" applyFill="1" applyBorder="1" applyAlignment="1" applyProtection="1">
      <alignment horizontal="center"/>
      <protection locked="0"/>
    </xf>
    <xf numFmtId="0" fontId="23" fillId="2" borderId="2" xfId="0" applyFont="1" applyFill="1" applyBorder="1" applyAlignment="1">
      <alignment horizontal="right" wrapText="1"/>
    </xf>
    <xf numFmtId="0" fontId="23" fillId="2" borderId="53" xfId="0" applyFont="1" applyFill="1" applyBorder="1" applyAlignment="1">
      <alignment horizontal="right" wrapText="1"/>
    </xf>
    <xf numFmtId="0" fontId="23" fillId="2" borderId="22" xfId="0" applyFont="1" applyFill="1" applyBorder="1" applyAlignment="1">
      <alignment horizontal="right" wrapText="1"/>
    </xf>
    <xf numFmtId="0" fontId="23" fillId="2" borderId="16" xfId="0" applyFont="1" applyFill="1" applyBorder="1" applyAlignment="1">
      <alignment horizontal="right" wrapText="1"/>
    </xf>
    <xf numFmtId="0" fontId="23" fillId="2" borderId="0" xfId="0" applyFont="1" applyFill="1" applyAlignment="1">
      <alignment horizontal="right" wrapText="1"/>
    </xf>
    <xf numFmtId="0" fontId="2" fillId="8" borderId="80"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22" xfId="0" applyFont="1" applyFill="1" applyBorder="1" applyAlignment="1">
      <alignment horizontal="center" vertical="center"/>
    </xf>
    <xf numFmtId="44" fontId="2" fillId="8" borderId="28" xfId="0" applyNumberFormat="1" applyFont="1" applyFill="1" applyBorder="1" applyAlignment="1">
      <alignment horizontal="center" vertical="center" wrapText="1"/>
    </xf>
    <xf numFmtId="44" fontId="2" fillId="8" borderId="2" xfId="0" applyNumberFormat="1" applyFont="1" applyFill="1" applyBorder="1" applyAlignment="1">
      <alignment horizontal="center" vertical="center" wrapText="1"/>
    </xf>
    <xf numFmtId="0" fontId="23" fillId="2" borderId="32" xfId="0" applyFont="1" applyFill="1" applyBorder="1" applyAlignment="1">
      <alignment horizontal="right" vertical="center" wrapText="1"/>
    </xf>
    <xf numFmtId="0" fontId="23" fillId="2" borderId="33" xfId="0" applyFont="1" applyFill="1" applyBorder="1" applyAlignment="1">
      <alignment horizontal="right" vertical="center" wrapText="1"/>
    </xf>
    <xf numFmtId="0" fontId="23" fillId="2" borderId="79" xfId="0" applyFont="1" applyFill="1" applyBorder="1" applyAlignment="1">
      <alignment horizontal="right" wrapText="1"/>
    </xf>
    <xf numFmtId="0" fontId="2" fillId="4" borderId="63" xfId="0" applyFont="1" applyFill="1" applyBorder="1" applyAlignment="1" applyProtection="1">
      <alignment horizontal="center"/>
      <protection locked="0"/>
    </xf>
    <xf numFmtId="0" fontId="2" fillId="4" borderId="64" xfId="0" applyFont="1" applyFill="1" applyBorder="1" applyAlignment="1" applyProtection="1">
      <alignment horizontal="center"/>
      <protection locked="0"/>
    </xf>
    <xf numFmtId="0" fontId="2" fillId="4" borderId="65" xfId="0" applyFont="1" applyFill="1" applyBorder="1" applyAlignment="1" applyProtection="1">
      <alignment horizontal="center"/>
      <protection locked="0"/>
    </xf>
    <xf numFmtId="168" fontId="4" fillId="3" borderId="29" xfId="0" quotePrefix="1" applyNumberFormat="1" applyFont="1" applyFill="1" applyBorder="1" applyAlignment="1">
      <alignment horizontal="center" vertical="center" wrapText="1"/>
    </xf>
    <xf numFmtId="168" fontId="4" fillId="3" borderId="31" xfId="0" quotePrefix="1" applyNumberFormat="1" applyFont="1" applyFill="1" applyBorder="1" applyAlignment="1">
      <alignment horizontal="center" vertical="center" wrapText="1"/>
    </xf>
    <xf numFmtId="168" fontId="4" fillId="3" borderId="9" xfId="0" quotePrefix="1" applyNumberFormat="1" applyFont="1" applyFill="1" applyBorder="1" applyAlignment="1">
      <alignment horizontal="center" vertical="center" wrapText="1"/>
    </xf>
    <xf numFmtId="0" fontId="0" fillId="0" borderId="48" xfId="3" applyFont="1" applyBorder="1" applyAlignment="1">
      <alignment horizontal="left" vertical="center" wrapText="1"/>
    </xf>
    <xf numFmtId="0" fontId="20" fillId="0" borderId="47" xfId="3" applyBorder="1" applyAlignment="1">
      <alignment horizontal="left" vertical="center" wrapText="1"/>
    </xf>
    <xf numFmtId="0" fontId="20" fillId="0" borderId="46" xfId="3" applyBorder="1" applyAlignment="1">
      <alignment horizontal="left" vertical="center" wrapText="1"/>
    </xf>
    <xf numFmtId="0" fontId="0" fillId="6" borderId="60" xfId="3" applyFont="1" applyFill="1" applyBorder="1" applyAlignment="1">
      <alignment horizontal="left" vertical="center" wrapText="1"/>
    </xf>
    <xf numFmtId="0" fontId="0" fillId="6" borderId="76" xfId="0" applyFill="1" applyBorder="1" applyAlignment="1">
      <alignment horizontal="left" vertical="center" wrapText="1"/>
    </xf>
    <xf numFmtId="0" fontId="0" fillId="6" borderId="61" xfId="0" applyFill="1" applyBorder="1" applyAlignment="1">
      <alignment horizontal="left" vertical="center" wrapText="1"/>
    </xf>
    <xf numFmtId="0" fontId="20" fillId="6" borderId="76" xfId="3" applyFill="1" applyBorder="1" applyAlignment="1">
      <alignment horizontal="left" vertical="center" wrapText="1"/>
    </xf>
    <xf numFmtId="0" fontId="20" fillId="6" borderId="61" xfId="3" applyFill="1" applyBorder="1" applyAlignment="1">
      <alignment horizontal="left" vertical="center" wrapText="1"/>
    </xf>
    <xf numFmtId="0" fontId="1" fillId="0" borderId="60" xfId="3" applyFont="1" applyBorder="1" applyAlignment="1">
      <alignment horizontal="left" vertical="center" wrapText="1"/>
    </xf>
    <xf numFmtId="0" fontId="1" fillId="0" borderId="76" xfId="3" applyFont="1" applyBorder="1" applyAlignment="1">
      <alignment horizontal="left" vertical="center" wrapText="1"/>
    </xf>
    <xf numFmtId="0" fontId="1" fillId="0" borderId="61" xfId="3" applyFont="1" applyBorder="1" applyAlignment="1">
      <alignment horizontal="left" vertical="center" wrapText="1"/>
    </xf>
    <xf numFmtId="0" fontId="0" fillId="0" borderId="60" xfId="3" applyFont="1" applyBorder="1" applyAlignment="1">
      <alignment horizontal="left" vertical="center" wrapText="1"/>
    </xf>
    <xf numFmtId="0" fontId="20" fillId="0" borderId="76" xfId="3" applyBorder="1" applyAlignment="1">
      <alignment horizontal="left" vertical="center" wrapText="1"/>
    </xf>
    <xf numFmtId="0" fontId="20" fillId="0" borderId="61" xfId="3" applyBorder="1" applyAlignment="1">
      <alignment horizontal="left" vertical="center" wrapText="1"/>
    </xf>
    <xf numFmtId="0" fontId="20" fillId="0" borderId="60" xfId="3" applyBorder="1" applyAlignment="1">
      <alignment horizontal="left" vertical="center" wrapText="1"/>
    </xf>
    <xf numFmtId="175" fontId="2" fillId="0" borderId="62" xfId="0" applyNumberFormat="1" applyFont="1" applyBorder="1"/>
    <xf numFmtId="175" fontId="17" fillId="11" borderId="62" xfId="1" applyNumberFormat="1" applyFont="1" applyFill="1" applyBorder="1" applyAlignment="1" applyProtection="1">
      <alignment horizontal="right" vertical="center"/>
    </xf>
    <xf numFmtId="175" fontId="18" fillId="11" borderId="62" xfId="0" applyNumberFormat="1" applyFont="1" applyFill="1" applyBorder="1" applyAlignment="1">
      <alignment horizontal="left" vertical="center"/>
    </xf>
  </cellXfs>
  <cellStyles count="7">
    <cellStyle name="Comma" xfId="1" builtinId="3"/>
    <cellStyle name="Komma 2" xfId="4" xr:uid="{AF6994C2-B5E5-4702-B385-1F0DEC20CF5E}"/>
    <cellStyle name="Normal" xfId="0" builtinId="0"/>
    <cellStyle name="Normal 2" xfId="6" xr:uid="{74B1CBA3-179B-41D9-B418-A32FF56973C9}"/>
    <cellStyle name="Percent" xfId="2" builtinId="5"/>
    <cellStyle name="Prozent 2" xfId="5" xr:uid="{5E911F03-E4D6-4B34-B83D-DE492946E5A1}"/>
    <cellStyle name="Standard 2" xfId="3" xr:uid="{631DCE07-6E71-4442-9620-9DF5CB267D9A}"/>
  </cellStyles>
  <dxfs count="171">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color theme="0" tint="-0.34998626667073579"/>
      </font>
      <fill>
        <patternFill>
          <bgColor theme="0" tint="-0.34998626667073579"/>
        </patternFill>
      </fill>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24994659260841701"/>
      </font>
      <numFmt numFmtId="2" formatCode="0.00"/>
      <fill>
        <patternFill>
          <bgColor theme="0" tint="-0.24994659260841701"/>
        </patternFill>
      </fill>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ont>
        <color theme="0" tint="-0.24994659260841701"/>
      </font>
      <numFmt numFmtId="2" formatCode="0.00"/>
      <fill>
        <patternFill>
          <bgColor theme="0" tint="-0.24994659260841701"/>
        </patternFill>
      </fill>
    </dxf>
    <dxf>
      <font>
        <color theme="0" tint="-0.24994659260841701"/>
      </font>
      <numFmt numFmtId="2" formatCode="0.00"/>
      <fill>
        <patternFill>
          <bgColor theme="0" tint="-0.24994659260841701"/>
        </patternFill>
      </fill>
    </dxf>
    <dxf>
      <font>
        <color theme="0" tint="-0.34998626667073579"/>
      </font>
      <fill>
        <patternFill>
          <bgColor theme="0" tint="-0.34998626667073579"/>
        </patternFill>
      </fill>
      <border>
        <left/>
        <right/>
        <top/>
        <bottom/>
      </border>
    </dxf>
    <dxf>
      <fill>
        <patternFill>
          <bgColor rgb="FFFFFF00"/>
        </patternFill>
      </fill>
    </dxf>
    <dxf>
      <fill>
        <patternFill>
          <bgColor rgb="FFFFFF00"/>
        </patternFill>
      </fill>
    </dxf>
    <dxf>
      <fill>
        <patternFill>
          <bgColor rgb="FFFF0000"/>
        </patternFill>
      </fill>
    </dxf>
    <dxf>
      <font>
        <color theme="0" tint="-0.34998626667073579"/>
      </font>
      <fill>
        <patternFill>
          <bgColor theme="0" tint="-0.34998626667073579"/>
        </patternFill>
      </fill>
      <border>
        <left/>
        <right/>
        <top/>
        <bottom/>
      </border>
    </dxf>
    <dxf>
      <font>
        <color theme="0" tint="-0.24994659260841701"/>
      </font>
      <numFmt numFmtId="2" formatCode="0.00"/>
      <fill>
        <patternFill>
          <bgColor theme="0" tint="-0.24994659260841701"/>
        </patternFill>
      </fill>
    </dxf>
    <dxf>
      <font>
        <color theme="0"/>
      </font>
      <fill>
        <patternFill patternType="solid">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patternType="solid">
          <bgColor theme="0"/>
        </patternFill>
      </fill>
    </dxf>
    <dxf>
      <border>
        <left style="thin">
          <color auto="1"/>
        </left>
        <right style="thin">
          <color auto="1"/>
        </right>
        <top style="thin">
          <color auto="1"/>
        </top>
        <bottom style="thin">
          <color auto="1"/>
        </bottom>
        <vertical/>
        <horizontal/>
      </border>
    </dxf>
    <dxf>
      <font>
        <color theme="0"/>
      </font>
      <fill>
        <patternFill patternType="solid">
          <bgColor theme="0"/>
        </patternFill>
      </fill>
    </dxf>
    <dxf>
      <border>
        <left style="thin">
          <color auto="1"/>
        </left>
        <right style="thin">
          <color auto="1"/>
        </right>
        <top style="thin">
          <color auto="1"/>
        </top>
        <bottom style="thin">
          <color auto="1"/>
        </bottom>
        <vertical/>
        <horizontal/>
      </border>
    </dxf>
    <dxf>
      <font>
        <color theme="0"/>
      </font>
      <fill>
        <patternFill patternType="solid">
          <bgColor theme="0"/>
        </patternFill>
      </fill>
    </dxf>
    <dxf>
      <border>
        <left style="thin">
          <color auto="1"/>
        </left>
        <right style="thin">
          <color auto="1"/>
        </right>
        <top style="thin">
          <color auto="1"/>
        </top>
        <bottom style="thin">
          <color auto="1"/>
        </bottom>
        <vertical/>
        <horizontal/>
      </border>
    </dxf>
    <dxf>
      <font>
        <color theme="0"/>
      </font>
      <fill>
        <patternFill patternType="solid">
          <bgColor theme="0"/>
        </patternFill>
      </fill>
    </dxf>
    <dxf>
      <border>
        <left style="thin">
          <color auto="1"/>
        </left>
        <right style="thin">
          <color auto="1"/>
        </right>
        <top style="thin">
          <color auto="1"/>
        </top>
        <bottom style="thin">
          <color auto="1"/>
        </bottom>
        <vertical/>
        <horizontal/>
      </border>
    </dxf>
    <dxf>
      <font>
        <color theme="0"/>
      </font>
      <fill>
        <patternFill patternType="solid">
          <bgColor theme="0"/>
        </patternFill>
      </fill>
    </dxf>
    <dxf>
      <border>
        <left style="thin">
          <color auto="1"/>
        </left>
        <right style="thin">
          <color auto="1"/>
        </right>
        <top style="thin">
          <color auto="1"/>
        </top>
        <bottom style="thin">
          <color auto="1"/>
        </bottom>
        <vertical/>
        <horizontal/>
      </border>
    </dxf>
    <dxf>
      <font>
        <color theme="0"/>
      </font>
      <fill>
        <patternFill patternType="solid">
          <bgColor theme="0"/>
        </patternFill>
      </fill>
    </dxf>
    <dxf>
      <font>
        <color theme="0"/>
      </font>
    </dxf>
    <dxf>
      <font>
        <color theme="0" tint="-0.34998626667073579"/>
      </font>
      <fill>
        <patternFill>
          <bgColor theme="0" tint="-0.34998626667073579"/>
        </patternFill>
      </fill>
      <border>
        <left/>
        <right/>
        <top/>
        <bottom/>
      </border>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tint="-0.34998626667073579"/>
      </font>
      <fill>
        <patternFill>
          <bgColor theme="0" tint="-0.34998626667073579"/>
        </patternFill>
      </fill>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24994659260841701"/>
      </font>
      <numFmt numFmtId="2" formatCode="0.00"/>
      <fill>
        <patternFill>
          <bgColor theme="0" tint="-0.24994659260841701"/>
        </patternFill>
      </fill>
    </dxf>
    <dxf>
      <font>
        <color theme="0" tint="-0.34998626667073579"/>
      </font>
      <fill>
        <patternFill>
          <bgColor theme="0" tint="-0.34998626667073579"/>
        </patternFill>
      </fill>
      <border>
        <left/>
        <right/>
        <top/>
        <bottom/>
      </border>
    </dxf>
    <dxf>
      <font>
        <color theme="0" tint="-0.24994659260841701"/>
      </font>
      <numFmt numFmtId="2" formatCode="0.00"/>
      <fill>
        <patternFill>
          <bgColor theme="0" tint="-0.24994659260841701"/>
        </patternFill>
      </fill>
    </dxf>
    <dxf>
      <font>
        <color theme="0" tint="-0.34998626667073579"/>
      </font>
      <fill>
        <patternFill>
          <bgColor theme="0" tint="-0.34998626667073579"/>
        </patternFill>
      </fill>
      <border>
        <left/>
        <right/>
        <top/>
        <bottom/>
      </border>
    </dxf>
    <dxf>
      <fill>
        <patternFill>
          <bgColor rgb="FFFFFF00"/>
        </patternFill>
      </fill>
    </dxf>
    <dxf>
      <font>
        <color theme="0" tint="-0.34998626667073579"/>
      </font>
      <fill>
        <patternFill>
          <bgColor theme="0" tint="-0.34998626667073579"/>
        </patternFill>
      </fill>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theme="0"/>
      </font>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ont>
        <color theme="0" tint="-0.34998626667073579"/>
      </font>
      <fill>
        <patternFill>
          <bgColor theme="0" tint="-0.34998626667073579"/>
        </patternFill>
      </fill>
      <border>
        <left/>
        <right/>
        <top/>
        <bottom/>
      </border>
    </dxf>
    <dxf>
      <font>
        <color theme="0" tint="-0.34998626667073579"/>
      </font>
      <fill>
        <patternFill>
          <bgColor theme="0" tint="-0.34998626667073579"/>
        </patternFill>
      </fill>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34998626667073579"/>
      </font>
      <fill>
        <patternFill>
          <bgColor theme="0" tint="-0.34998626667073579"/>
        </patternFill>
      </fill>
      <border>
        <left/>
        <right/>
        <top/>
        <bottom/>
      </border>
    </dxf>
    <dxf>
      <font>
        <color theme="0" tint="-0.24994659260841701"/>
      </font>
      <numFmt numFmtId="2" formatCode="0.00"/>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34998626667073579"/>
      </font>
      <fill>
        <patternFill>
          <bgColor theme="0" tint="-0.34998626667073579"/>
        </patternFill>
      </fill>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4" tint="0.79998168889431442"/>
        </patternFill>
      </fill>
      <border>
        <left style="thin">
          <color auto="1"/>
        </left>
      </border>
    </dxf>
    <dxf>
      <font>
        <color theme="0"/>
      </font>
      <fill>
        <patternFill>
          <bgColor theme="0"/>
        </patternFill>
      </fill>
    </dxf>
    <dxf>
      <font>
        <color theme="0"/>
      </font>
      <fill>
        <patternFill>
          <bgColor theme="0"/>
        </patternFill>
      </fill>
    </dxf>
    <dxf>
      <fill>
        <patternFill>
          <bgColor theme="5" tint="0.39994506668294322"/>
        </patternFill>
      </fill>
    </dxf>
    <dxf>
      <font>
        <color theme="0"/>
      </font>
      <fill>
        <patternFill>
          <bgColor theme="0"/>
        </patternFill>
      </fill>
    </dxf>
    <dxf>
      <font>
        <color theme="0"/>
      </font>
      <fill>
        <patternFill>
          <bgColor theme="0"/>
        </patternFill>
      </fill>
    </dxf>
    <dxf>
      <fill>
        <patternFill>
          <bgColor theme="5" tint="0.39994506668294322"/>
        </patternFill>
      </fill>
    </dxf>
    <dxf>
      <font>
        <color theme="0"/>
      </font>
      <fill>
        <patternFill>
          <bgColor theme="0"/>
        </patternFill>
      </fill>
    </dxf>
    <dxf>
      <font>
        <color theme="0"/>
      </font>
      <fill>
        <patternFill>
          <bgColor theme="0"/>
        </patternFill>
      </fill>
    </dxf>
    <dxf>
      <fill>
        <patternFill>
          <bgColor theme="5" tint="0.39994506668294322"/>
        </patternFill>
      </fill>
    </dxf>
    <dxf>
      <font>
        <color theme="0"/>
      </font>
      <fill>
        <patternFill>
          <bgColor theme="0"/>
        </patternFill>
      </fill>
    </dxf>
    <dxf>
      <font>
        <color theme="0"/>
      </font>
      <fill>
        <patternFill>
          <bgColor theme="0"/>
        </patternFill>
      </fill>
    </dxf>
    <dxf>
      <font>
        <strike val="0"/>
        <color auto="1"/>
      </font>
      <fill>
        <patternFill>
          <bgColor theme="5"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2F48B-DD55-4355-B00C-10480C0D8834}">
  <sheetPr codeName="Tabelle1">
    <tabColor rgb="FF92D050"/>
    <pageSetUpPr fitToPage="1"/>
  </sheetPr>
  <dimension ref="A1:O22"/>
  <sheetViews>
    <sheetView zoomScale="90" zoomScaleNormal="90" zoomScaleSheetLayoutView="90" workbookViewId="0">
      <selection activeCell="E25" sqref="E25"/>
    </sheetView>
  </sheetViews>
  <sheetFormatPr defaultColWidth="11.42578125" defaultRowHeight="12.75"/>
  <cols>
    <col min="1" max="1" width="6.5703125" style="40" customWidth="1"/>
    <col min="2" max="2" width="46.85546875" customWidth="1"/>
    <col min="3" max="3" width="20.28515625" customWidth="1"/>
    <col min="4" max="4" width="21.140625" customWidth="1"/>
    <col min="5" max="5" width="18" customWidth="1"/>
    <col min="6" max="6" width="21" customWidth="1"/>
    <col min="7" max="7" width="37.42578125" customWidth="1"/>
    <col min="8" max="8" width="25.7109375" style="40" hidden="1" customWidth="1"/>
    <col min="15" max="15" width="40.140625" customWidth="1"/>
  </cols>
  <sheetData>
    <row r="1" spans="1:15" s="33" customFormat="1" ht="75" customHeight="1">
      <c r="B1" s="314" t="s">
        <v>0</v>
      </c>
      <c r="C1" s="314"/>
      <c r="D1" s="314"/>
      <c r="E1" s="314"/>
      <c r="F1" s="314"/>
      <c r="G1" s="314"/>
      <c r="J1" s="310" t="s">
        <v>1</v>
      </c>
      <c r="K1" s="311"/>
      <c r="L1" s="311"/>
      <c r="M1" s="311"/>
      <c r="N1" s="311"/>
      <c r="O1" s="312"/>
    </row>
    <row r="2" spans="1:15" s="35" customFormat="1" ht="19.899999999999999" customHeight="1">
      <c r="B2" s="300"/>
      <c r="C2" s="300"/>
      <c r="D2" s="300"/>
      <c r="E2" s="300"/>
      <c r="F2" s="300"/>
      <c r="G2" s="300"/>
    </row>
    <row r="3" spans="1:15" s="1" customFormat="1" ht="30.75" customHeight="1">
      <c r="A3" s="33"/>
      <c r="B3" s="296" t="s">
        <v>2</v>
      </c>
      <c r="C3" s="315" t="s">
        <v>3</v>
      </c>
      <c r="D3" s="315"/>
      <c r="E3" s="315"/>
      <c r="F3" s="315"/>
      <c r="G3" s="315"/>
      <c r="H3" s="33" t="str">
        <f>IF(C3="Bitte eintragen","- Bitte den Namen Ihres Vereins im Feld &lt;Name des Zuschussempfängers&gt; eintragen; "," ")</f>
        <v xml:space="preserve"> </v>
      </c>
    </row>
    <row r="4" spans="1:15" s="33" customFormat="1" ht="12" customHeight="1">
      <c r="B4" s="295"/>
      <c r="C4" s="167"/>
      <c r="D4" s="167"/>
      <c r="E4" s="167"/>
      <c r="F4" s="167"/>
      <c r="G4" s="167"/>
    </row>
    <row r="5" spans="1:15" s="33" customFormat="1" ht="40.15" customHeight="1">
      <c r="B5" s="296" t="s">
        <v>4</v>
      </c>
      <c r="C5" s="316" t="s">
        <v>5</v>
      </c>
      <c r="D5" s="316"/>
      <c r="E5" s="316"/>
      <c r="F5" s="168" t="str">
        <f>IF(C5="Modification to a contract","How many times has the contract been modified?:","")</f>
        <v/>
      </c>
      <c r="G5" s="297" t="s">
        <v>6</v>
      </c>
      <c r="H5" s="33">
        <f>IF(C5="Vertragsanpassung",1,0)</f>
        <v>0</v>
      </c>
    </row>
    <row r="6" spans="1:15" s="33" customFormat="1" ht="51" customHeight="1">
      <c r="B6" s="296" t="s">
        <v>7</v>
      </c>
      <c r="C6" s="316" t="s">
        <v>8</v>
      </c>
      <c r="D6" s="316"/>
      <c r="E6" s="316"/>
      <c r="F6" s="316"/>
      <c r="G6" s="316"/>
      <c r="H6" s="33">
        <f>IF(C6="Veranstaltung",1,IF(C6="Projekt",1,0))</f>
        <v>0</v>
      </c>
    </row>
    <row r="7" spans="1:15" s="33" customFormat="1" ht="63.75" customHeight="1">
      <c r="B7" s="296" t="s">
        <v>9</v>
      </c>
      <c r="C7" s="166" t="s">
        <v>10</v>
      </c>
      <c r="D7" s="296" t="s">
        <v>11</v>
      </c>
      <c r="E7" s="318">
        <v>0.11</v>
      </c>
      <c r="F7" s="318"/>
      <c r="G7" s="318"/>
      <c r="H7" s="33">
        <f>IF(C7="Ja, anderer Betrag",1,0)</f>
        <v>0</v>
      </c>
    </row>
    <row r="8" spans="1:15" s="1" customFormat="1" ht="54" customHeight="1">
      <c r="A8" s="33"/>
      <c r="B8" s="296" t="s">
        <v>12</v>
      </c>
      <c r="C8" s="166" t="s">
        <v>10</v>
      </c>
      <c r="D8" s="296" t="s">
        <v>13</v>
      </c>
      <c r="E8" s="316">
        <v>9816</v>
      </c>
      <c r="F8" s="316"/>
      <c r="G8" s="316"/>
      <c r="H8" s="33">
        <f>IF(C8="Ja, anderer Betrag",1,0)</f>
        <v>0</v>
      </c>
    </row>
    <row r="9" spans="1:15" s="1" customFormat="1" ht="54" customHeight="1">
      <c r="A9" s="33"/>
      <c r="B9" s="296" t="s">
        <v>14</v>
      </c>
      <c r="C9" s="166">
        <v>0</v>
      </c>
      <c r="D9" s="298" t="s">
        <v>15</v>
      </c>
      <c r="E9" s="299"/>
      <c r="F9" s="298" t="s">
        <v>16</v>
      </c>
      <c r="G9" s="299"/>
      <c r="H9" s="33"/>
    </row>
    <row r="10" spans="1:15" s="1" customFormat="1" ht="25.5">
      <c r="A10" s="33"/>
      <c r="B10" s="168"/>
      <c r="C10" s="166"/>
      <c r="D10" s="298" t="s">
        <v>15</v>
      </c>
      <c r="E10" s="299"/>
      <c r="F10" s="298" t="s">
        <v>16</v>
      </c>
      <c r="G10" s="299"/>
      <c r="H10" s="33">
        <f>IF(C10="Ja",1,0)</f>
        <v>0</v>
      </c>
    </row>
    <row r="11" spans="1:15" s="1" customFormat="1" ht="25.5">
      <c r="A11" s="33"/>
      <c r="B11" s="168"/>
      <c r="C11" s="166"/>
      <c r="D11" s="298" t="s">
        <v>15</v>
      </c>
      <c r="E11" s="299"/>
      <c r="F11" s="298" t="s">
        <v>16</v>
      </c>
      <c r="G11" s="299"/>
      <c r="H11" s="33">
        <f>IF(C11="Ja",1,0)</f>
        <v>0</v>
      </c>
    </row>
    <row r="12" spans="1:15" s="1" customFormat="1" ht="25.5">
      <c r="A12" s="33"/>
      <c r="B12" s="168"/>
      <c r="C12" s="166"/>
      <c r="D12" s="298" t="s">
        <v>15</v>
      </c>
      <c r="E12" s="299"/>
      <c r="F12" s="298" t="s">
        <v>16</v>
      </c>
      <c r="G12" s="299"/>
      <c r="H12" s="33"/>
    </row>
    <row r="13" spans="1:15" s="1" customFormat="1" ht="25.5">
      <c r="A13" s="33"/>
      <c r="B13" s="168"/>
      <c r="C13" s="166"/>
      <c r="D13" s="298" t="s">
        <v>15</v>
      </c>
      <c r="E13" s="299"/>
      <c r="F13" s="298" t="s">
        <v>16</v>
      </c>
      <c r="G13" s="299"/>
      <c r="H13" s="33"/>
    </row>
    <row r="14" spans="1:15" s="1" customFormat="1" ht="25.5">
      <c r="A14" s="33"/>
      <c r="B14" s="168"/>
      <c r="C14" s="166"/>
      <c r="D14" s="298" t="s">
        <v>15</v>
      </c>
      <c r="E14" s="299"/>
      <c r="F14" s="298" t="s">
        <v>16</v>
      </c>
      <c r="G14" s="299"/>
      <c r="H14" s="33"/>
    </row>
    <row r="15" spans="1:15" s="1" customFormat="1" ht="25.5">
      <c r="A15" s="33"/>
      <c r="B15" s="168"/>
      <c r="C15" s="166"/>
      <c r="D15" s="298" t="s">
        <v>15</v>
      </c>
      <c r="E15" s="299"/>
      <c r="F15" s="298" t="s">
        <v>16</v>
      </c>
      <c r="G15" s="299"/>
      <c r="H15" s="33"/>
    </row>
    <row r="16" spans="1:15" s="1" customFormat="1" ht="52.5" customHeight="1">
      <c r="A16" s="33"/>
      <c r="B16" s="296" t="s">
        <v>17</v>
      </c>
      <c r="C16" s="166" t="s">
        <v>18</v>
      </c>
      <c r="D16" s="317" t="s">
        <v>19</v>
      </c>
      <c r="E16" s="317"/>
      <c r="F16" s="317"/>
      <c r="G16" s="317"/>
      <c r="H16" s="33"/>
      <c r="I16" s="36"/>
      <c r="J16" s="12"/>
    </row>
    <row r="17" spans="1:8" s="1" customFormat="1" ht="52.5" customHeight="1">
      <c r="A17" s="33"/>
      <c r="B17" s="296" t="s">
        <v>20</v>
      </c>
      <c r="C17" s="166" t="s">
        <v>18</v>
      </c>
      <c r="D17" s="317" t="s">
        <v>21</v>
      </c>
      <c r="E17" s="317"/>
      <c r="F17" s="317"/>
      <c r="G17" s="317"/>
      <c r="H17" s="33"/>
    </row>
    <row r="18" spans="1:8" s="1" customFormat="1" ht="80.25" customHeight="1">
      <c r="A18" s="33"/>
      <c r="B18" s="296" t="s">
        <v>22</v>
      </c>
      <c r="C18" s="166" t="s">
        <v>18</v>
      </c>
      <c r="D18" s="317" t="s">
        <v>23</v>
      </c>
      <c r="E18" s="317"/>
      <c r="F18" s="317"/>
      <c r="G18" s="317"/>
      <c r="H18" s="33"/>
    </row>
    <row r="19" spans="1:8" s="1" customFormat="1" ht="52.5" customHeight="1">
      <c r="A19" s="33"/>
      <c r="B19" s="296" t="s">
        <v>24</v>
      </c>
      <c r="C19" s="166" t="s">
        <v>18</v>
      </c>
      <c r="D19" s="317" t="s">
        <v>21</v>
      </c>
      <c r="E19" s="317"/>
      <c r="F19" s="317"/>
      <c r="G19" s="317"/>
      <c r="H19" s="174"/>
    </row>
    <row r="20" spans="1:8" s="1" customFormat="1" ht="59.25" customHeight="1">
      <c r="A20" s="33"/>
      <c r="B20" s="296" t="s">
        <v>25</v>
      </c>
      <c r="C20" s="316" t="s">
        <v>18</v>
      </c>
      <c r="D20" s="316"/>
      <c r="E20" s="316"/>
      <c r="F20" s="316"/>
      <c r="G20" s="316"/>
      <c r="H20" s="33"/>
    </row>
    <row r="21" spans="1:8" s="40" customFormat="1" ht="11.25" customHeight="1">
      <c r="C21" s="45"/>
      <c r="D21" s="45"/>
      <c r="E21" s="45"/>
      <c r="F21" s="45"/>
      <c r="G21" s="45"/>
    </row>
    <row r="22" spans="1:8" ht="19.5" customHeight="1">
      <c r="B22" s="296" t="s">
        <v>26</v>
      </c>
      <c r="C22" s="313">
        <v>45112</v>
      </c>
      <c r="D22" s="313"/>
      <c r="E22" s="313"/>
      <c r="F22" s="313"/>
      <c r="G22" s="313"/>
    </row>
  </sheetData>
  <sheetProtection algorithmName="SHA-512" hashValue="R1VlPpfP+QhHMImB2kiKa5+WcwhmlbBagwZGZCS36De/fKswICI56kGqNZb2FkxVHey1+XgmukWEHF9X92tPWw==" saltValue="RBCA9KwWteBJNclSqMovsQ==" spinCount="100000" sheet="1" objects="1" scenarios="1" formatCells="0"/>
  <mergeCells count="13">
    <mergeCell ref="J1:O1"/>
    <mergeCell ref="C22:G22"/>
    <mergeCell ref="B1:G1"/>
    <mergeCell ref="C3:G3"/>
    <mergeCell ref="C20:G20"/>
    <mergeCell ref="C5:E5"/>
    <mergeCell ref="D16:G16"/>
    <mergeCell ref="D17:G17"/>
    <mergeCell ref="D19:G19"/>
    <mergeCell ref="D18:G18"/>
    <mergeCell ref="C6:G6"/>
    <mergeCell ref="E7:G7"/>
    <mergeCell ref="E8:G8"/>
  </mergeCells>
  <conditionalFormatting sqref="B7:E7">
    <cfRule type="expression" dxfId="170" priority="19">
      <formula>$C$6="Örtlicher Zuschuss"</formula>
    </cfRule>
  </conditionalFormatting>
  <conditionalFormatting sqref="B20:G20">
    <cfRule type="expression" dxfId="169" priority="17">
      <formula>$C$6="Örtlicher Zuschuss"</formula>
    </cfRule>
  </conditionalFormatting>
  <conditionalFormatting sqref="C8">
    <cfRule type="expression" dxfId="168" priority="10">
      <formula>$C$6="Örtlicher Zuschuss"</formula>
    </cfRule>
  </conditionalFormatting>
  <conditionalFormatting sqref="C16:C19">
    <cfRule type="expression" dxfId="167" priority="5">
      <formula>$C$6="Örtlicher Zuschuss"</formula>
    </cfRule>
  </conditionalFormatting>
  <conditionalFormatting sqref="D7:E7">
    <cfRule type="expression" dxfId="166" priority="70">
      <formula>$C$7="Nein"</formula>
    </cfRule>
  </conditionalFormatting>
  <conditionalFormatting sqref="D8:E8">
    <cfRule type="expression" dxfId="165" priority="71">
      <formula>$C$8="Nein"</formula>
    </cfRule>
  </conditionalFormatting>
  <conditionalFormatting sqref="D9:G11">
    <cfRule type="expression" dxfId="164" priority="59">
      <formula>$C$9="Auswählen"</formula>
    </cfRule>
  </conditionalFormatting>
  <conditionalFormatting sqref="D9:G15">
    <cfRule type="expression" dxfId="163" priority="26">
      <formula>$C$9=0</formula>
    </cfRule>
  </conditionalFormatting>
  <conditionalFormatting sqref="D10:G15">
    <cfRule type="expression" dxfId="162" priority="25">
      <formula>$C$9=1</formula>
    </cfRule>
  </conditionalFormatting>
  <conditionalFormatting sqref="D11:G15">
    <cfRule type="expression" dxfId="161" priority="24">
      <formula>$C$9=2</formula>
    </cfRule>
  </conditionalFormatting>
  <conditionalFormatting sqref="D12:G15">
    <cfRule type="expression" dxfId="160" priority="23">
      <formula>$C$9=3</formula>
    </cfRule>
  </conditionalFormatting>
  <conditionalFormatting sqref="D13:G15">
    <cfRule type="expression" dxfId="159" priority="22">
      <formula>$C$9=4</formula>
    </cfRule>
  </conditionalFormatting>
  <conditionalFormatting sqref="D14:G15">
    <cfRule type="expression" dxfId="158" priority="21">
      <formula>$C$9=5</formula>
    </cfRule>
  </conditionalFormatting>
  <conditionalFormatting sqref="D15:G15">
    <cfRule type="expression" dxfId="157" priority="20">
      <formula>$C$9=6</formula>
    </cfRule>
  </conditionalFormatting>
  <conditionalFormatting sqref="D16:G16">
    <cfRule type="expression" dxfId="156" priority="4">
      <formula>$B$16="yes"</formula>
    </cfRule>
    <cfRule type="expression" dxfId="155" priority="57">
      <formula>$C$16="Select"</formula>
    </cfRule>
    <cfRule type="expression" dxfId="154" priority="58">
      <formula>$C$16="no"</formula>
    </cfRule>
  </conditionalFormatting>
  <conditionalFormatting sqref="D17:G17">
    <cfRule type="expression" dxfId="153" priority="3">
      <formula>$B$17="yes"</formula>
    </cfRule>
    <cfRule type="expression" dxfId="152" priority="55">
      <formula>$C$17="Select"</formula>
    </cfRule>
    <cfRule type="expression" dxfId="151" priority="56">
      <formula>$C$17="no"</formula>
    </cfRule>
  </conditionalFormatting>
  <conditionalFormatting sqref="D18:G18">
    <cfRule type="expression" dxfId="150" priority="2">
      <formula>$B$18="yes"</formula>
    </cfRule>
    <cfRule type="expression" dxfId="149" priority="13">
      <formula>$C$18="Select"</formula>
    </cfRule>
    <cfRule type="expression" dxfId="148" priority="14">
      <formula>$C$18="no"</formula>
    </cfRule>
  </conditionalFormatting>
  <conditionalFormatting sqref="D19:G19">
    <cfRule type="expression" dxfId="147" priority="1">
      <formula>$B$19="yes"</formula>
    </cfRule>
    <cfRule type="expression" dxfId="146" priority="53">
      <formula>$C$19="Select"</formula>
    </cfRule>
    <cfRule type="expression" dxfId="145" priority="54">
      <formula>$C$19="no"</formula>
    </cfRule>
  </conditionalFormatting>
  <conditionalFormatting sqref="G5">
    <cfRule type="expression" dxfId="144" priority="11">
      <formula>H5=1</formula>
    </cfRule>
  </conditionalFormatting>
  <dataValidations count="6">
    <dataValidation type="list" allowBlank="1" showInputMessage="1" showErrorMessage="1" sqref="C7:C8 C16:C19" xr:uid="{2FB55B3C-48EA-4FF8-81A2-45A8C3345204}">
      <formula1>"Select, yes, no"</formula1>
    </dataValidation>
    <dataValidation showInputMessage="1" showErrorMessage="1" sqref="C22:G22" xr:uid="{2FF1937A-FC43-485E-9C0D-7AF3647B55AC}"/>
    <dataValidation type="list" allowBlank="1" showInputMessage="1" showErrorMessage="1" sqref="C20:G20" xr:uid="{8CADD14E-2DE8-45F8-8C38-307A3D8DDACF}">
      <formula1>"Select,no,yes"</formula1>
    </dataValidation>
    <dataValidation type="list" allowBlank="1" showInputMessage="1" showErrorMessage="1" sqref="G5" xr:uid="{993AE34C-F711-4B8C-8383-A6B8A592EFD4}">
      <formula1>"Only select for modifications to a contract,1,2,3,4,5"</formula1>
    </dataValidation>
    <dataValidation type="list" allowBlank="1" showInputMessage="1" showErrorMessage="1" sqref="C9" xr:uid="{B183C770-4705-4340-9B88-5B057BED4591}">
      <formula1>"Select, 0,1,2, 3, 4, 5, 6, 7"</formula1>
    </dataValidation>
    <dataValidation type="list" allowBlank="1" showInputMessage="1" showErrorMessage="1" sqref="C5:E5" xr:uid="{CD1EEA9D-B814-41D3-92BB-8E0E0F4C0EED}">
      <formula1>"Select,First budget (no contract yet),Modification to a contract"</formula1>
    </dataValidation>
  </dataValidations>
  <pageMargins left="0.70866141732283472" right="0.70866141732283472" top="0.78740157480314965" bottom="0.78740157480314965"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92D050"/>
    <pageSetUpPr fitToPage="1"/>
  </sheetPr>
  <dimension ref="A1:AD180"/>
  <sheetViews>
    <sheetView zoomScale="85" zoomScaleNormal="85" zoomScaleSheetLayoutView="100" zoomScalePageLayoutView="85" workbookViewId="0">
      <pane ySplit="3" topLeftCell="A137" activePane="bottomLeft" state="frozen"/>
      <selection activeCell="B1" sqref="B1"/>
      <selection pane="bottomLeft" activeCell="B177" sqref="B177"/>
    </sheetView>
  </sheetViews>
  <sheetFormatPr defaultColWidth="9.140625" defaultRowHeight="12.75" outlineLevelRow="2"/>
  <cols>
    <col min="1" max="1" width="6.140625" style="106" customWidth="1"/>
    <col min="2" max="2" width="79.28515625" style="1" customWidth="1"/>
    <col min="3" max="3" width="7.85546875" style="1" customWidth="1"/>
    <col min="4" max="4" width="13.85546875" style="1" customWidth="1"/>
    <col min="5" max="5" width="11.85546875" style="1" customWidth="1"/>
    <col min="6" max="6" width="15.140625" style="1" customWidth="1"/>
    <col min="7" max="7" width="12.5703125" style="1" customWidth="1"/>
    <col min="8" max="8" width="18.5703125" style="84" customWidth="1"/>
    <col min="9" max="9" width="23.140625" style="1" customWidth="1"/>
    <col min="10" max="10" width="25.7109375" style="1" customWidth="1"/>
    <col min="11" max="11" width="10" style="69" customWidth="1"/>
    <col min="12" max="12" width="15.140625" style="49" customWidth="1"/>
    <col min="13" max="13" width="3" style="33" customWidth="1"/>
    <col min="14" max="14" width="8.7109375" style="33" hidden="1" customWidth="1"/>
    <col min="15" max="15" width="9.140625" style="33" customWidth="1"/>
    <col min="16" max="30" width="9.140625" style="33"/>
    <col min="31" max="16384" width="9.140625" style="1"/>
  </cols>
  <sheetData>
    <row r="1" spans="1:30" ht="55.9" customHeight="1" thickBot="1">
      <c r="A1" s="329" t="str">
        <f>IF('Key data'!C3="","Please fill out the 'Key data' tab first (see below)",CONCATENATE("Estimated Budget - Annex 1",CHAR(10),'Key data'!C3," - ",'Key data'!C6,"",'Key data'!E6,"",IF(L4="VE",CONCATENATE(" - ",'Key data'!G5,"SUPPLEMENT TO THE CONTRACT",""),"")))</f>
        <v>Estimated Budget - Annex 1
Tsalka Local Action Group (LAG) - Inclusion for the development of local democracy</v>
      </c>
      <c r="B1" s="330"/>
      <c r="C1" s="330"/>
      <c r="D1" s="330"/>
      <c r="E1" s="330"/>
      <c r="F1" s="330"/>
      <c r="G1" s="330"/>
      <c r="H1" s="330"/>
      <c r="I1" s="331"/>
      <c r="J1" s="41">
        <f>'Key data'!C22</f>
        <v>45112</v>
      </c>
      <c r="L1" s="119"/>
      <c r="N1" s="33" t="s">
        <v>27</v>
      </c>
      <c r="O1" s="327" t="s">
        <v>28</v>
      </c>
      <c r="P1" s="328"/>
      <c r="Q1" s="328"/>
      <c r="R1" s="328"/>
      <c r="S1" s="328"/>
      <c r="T1" s="328"/>
      <c r="U1" s="328"/>
      <c r="V1" s="328"/>
      <c r="W1" s="328"/>
      <c r="X1" s="328"/>
    </row>
    <row r="2" spans="1:30" ht="13.15" customHeight="1">
      <c r="B2" s="40"/>
      <c r="C2" s="42"/>
      <c r="D2" s="34"/>
      <c r="E2" s="34"/>
      <c r="F2" s="34"/>
      <c r="G2" s="34"/>
      <c r="H2" s="85"/>
      <c r="I2" s="33"/>
      <c r="J2" s="33"/>
      <c r="L2" s="119"/>
      <c r="N2" s="33" t="s">
        <v>29</v>
      </c>
    </row>
    <row r="3" spans="1:30" ht="112.15" customHeight="1">
      <c r="A3" s="222"/>
      <c r="B3" s="223" t="s">
        <v>30</v>
      </c>
      <c r="C3" s="223" t="s">
        <v>31</v>
      </c>
      <c r="D3" s="224" t="s">
        <v>32</v>
      </c>
      <c r="E3" s="224" t="s">
        <v>33</v>
      </c>
      <c r="F3" s="224" t="s">
        <v>34</v>
      </c>
      <c r="G3" s="224" t="s">
        <v>35</v>
      </c>
      <c r="H3" s="225" t="s">
        <v>158</v>
      </c>
      <c r="I3" s="224" t="s">
        <v>37</v>
      </c>
      <c r="J3" s="224" t="s">
        <v>156</v>
      </c>
      <c r="L3" s="175" t="str">
        <f>IF($L$4="VE",CONCATENATE("For contract modifications:",CHAR(10),"Has this budget line changed?"),"")</f>
        <v/>
      </c>
      <c r="O3" s="325" t="s">
        <v>39</v>
      </c>
      <c r="P3" s="326"/>
      <c r="Q3" s="326"/>
      <c r="R3" s="326"/>
      <c r="S3" s="326"/>
      <c r="T3" s="326"/>
      <c r="U3" s="326"/>
      <c r="V3" s="326"/>
      <c r="W3" s="326"/>
      <c r="X3" s="326"/>
    </row>
    <row r="4" spans="1:30" ht="17.25" customHeight="1">
      <c r="A4" s="226"/>
      <c r="B4" s="334" t="str">
        <f>IF('Key data'!C20="yes",CONCATENATE("Note: Blue fields to be filled in by ",IF('Key data'!C3="","the recipient",'Key data'!C3)),"")</f>
        <v/>
      </c>
      <c r="C4" s="334"/>
      <c r="D4" s="334"/>
      <c r="E4" s="334"/>
      <c r="F4" s="334"/>
      <c r="G4" s="334"/>
      <c r="H4" s="334"/>
      <c r="I4" s="332" t="str">
        <f>IF('Key data'!C20="yes"," Note: calculated automatically","")</f>
        <v/>
      </c>
      <c r="J4" s="332"/>
      <c r="L4" s="176" t="str">
        <f>IF('Key data'!C5="Modification to a contract","VE","NOVE")</f>
        <v>NOVE</v>
      </c>
    </row>
    <row r="5" spans="1:30" s="187" customFormat="1" ht="111" customHeight="1">
      <c r="A5" s="169">
        <v>1</v>
      </c>
      <c r="B5" s="169" t="s">
        <v>40</v>
      </c>
      <c r="C5" s="169"/>
      <c r="D5" s="321" t="str">
        <f>IF('Key data'!C20="yes",CONCATENATE("Tooltip:",Example!O5),"")</f>
        <v/>
      </c>
      <c r="E5" s="321"/>
      <c r="F5" s="321"/>
      <c r="G5" s="321"/>
      <c r="H5" s="321"/>
      <c r="I5" s="227">
        <f>SUM(I6:I42)</f>
        <v>0</v>
      </c>
      <c r="J5" s="333" t="s">
        <v>41</v>
      </c>
      <c r="K5" s="188"/>
      <c r="L5" s="189" t="str">
        <f>IF(L4="VE","PLEASE NOTE: GIZ cannot cover any costs that arise as a result of currency fluctuations.","")</f>
        <v/>
      </c>
      <c r="M5" s="185"/>
      <c r="N5" s="185"/>
      <c r="O5" s="185"/>
      <c r="P5" s="185"/>
      <c r="Q5" s="185"/>
      <c r="R5" s="185"/>
      <c r="S5" s="185"/>
      <c r="T5" s="185"/>
      <c r="U5" s="185"/>
      <c r="V5" s="185"/>
      <c r="W5" s="185"/>
      <c r="X5" s="185"/>
      <c r="Y5" s="185"/>
      <c r="Z5" s="185"/>
      <c r="AA5" s="185"/>
      <c r="AB5" s="185"/>
      <c r="AC5" s="185"/>
      <c r="AD5" s="185"/>
    </row>
    <row r="6" spans="1:30" ht="14.1" customHeight="1">
      <c r="A6" s="302"/>
      <c r="B6" s="303"/>
      <c r="C6" s="220"/>
      <c r="D6" s="221">
        <v>1</v>
      </c>
      <c r="E6" s="160" t="s">
        <v>42</v>
      </c>
      <c r="F6" s="160">
        <v>8</v>
      </c>
      <c r="G6" s="160" t="s">
        <v>43</v>
      </c>
      <c r="H6" s="160">
        <v>560</v>
      </c>
      <c r="I6" s="203"/>
      <c r="J6" s="333"/>
      <c r="L6" s="119" t="s">
        <v>44</v>
      </c>
    </row>
    <row r="7" spans="1:30" ht="14.1" customHeight="1">
      <c r="A7" s="302"/>
      <c r="B7" s="303"/>
      <c r="C7" s="220"/>
      <c r="D7" s="221">
        <v>0.8</v>
      </c>
      <c r="E7" s="160" t="s">
        <v>42</v>
      </c>
      <c r="F7" s="160">
        <v>8</v>
      </c>
      <c r="G7" s="160" t="s">
        <v>43</v>
      </c>
      <c r="H7" s="160">
        <v>264</v>
      </c>
      <c r="I7" s="203"/>
      <c r="J7" s="333"/>
      <c r="L7" s="119" t="s">
        <v>44</v>
      </c>
    </row>
    <row r="8" spans="1:30" ht="14.25" customHeight="1">
      <c r="A8" s="302"/>
      <c r="B8" s="303"/>
      <c r="C8" s="220"/>
      <c r="D8" s="221">
        <v>0.5</v>
      </c>
      <c r="E8" s="160" t="s">
        <v>42</v>
      </c>
      <c r="F8" s="160">
        <v>8</v>
      </c>
      <c r="G8" s="160" t="s">
        <v>43</v>
      </c>
      <c r="H8" s="160">
        <v>280</v>
      </c>
      <c r="I8" s="203"/>
      <c r="J8" s="333"/>
      <c r="L8" s="119" t="s">
        <v>44</v>
      </c>
    </row>
    <row r="9" spans="1:30" ht="13.5" customHeight="1">
      <c r="A9" s="302"/>
      <c r="B9" s="303"/>
      <c r="C9" s="220"/>
      <c r="D9" s="221">
        <v>0.5</v>
      </c>
      <c r="E9" s="160" t="s">
        <v>42</v>
      </c>
      <c r="F9" s="160">
        <v>8</v>
      </c>
      <c r="G9" s="160" t="s">
        <v>43</v>
      </c>
      <c r="H9" s="160">
        <v>280</v>
      </c>
      <c r="I9" s="203"/>
      <c r="J9" s="333"/>
      <c r="L9" s="119" t="s">
        <v>44</v>
      </c>
    </row>
    <row r="10" spans="1:30" ht="14.1" hidden="1" customHeight="1">
      <c r="A10" s="201"/>
      <c r="B10" s="201"/>
      <c r="C10" s="220"/>
      <c r="D10" s="221"/>
      <c r="E10" s="160" t="s">
        <v>42</v>
      </c>
      <c r="F10" s="160"/>
      <c r="G10" s="160" t="s">
        <v>43</v>
      </c>
      <c r="H10" s="165"/>
      <c r="I10" s="203"/>
      <c r="J10" s="333"/>
      <c r="L10" s="119" t="s">
        <v>44</v>
      </c>
    </row>
    <row r="11" spans="1:30" ht="14.1" hidden="1" customHeight="1">
      <c r="A11" s="201"/>
      <c r="B11" s="201"/>
      <c r="C11" s="220"/>
      <c r="D11" s="221"/>
      <c r="E11" s="160" t="s">
        <v>42</v>
      </c>
      <c r="F11" s="160"/>
      <c r="G11" s="160" t="s">
        <v>43</v>
      </c>
      <c r="H11" s="165"/>
      <c r="I11" s="203"/>
      <c r="J11" s="333"/>
      <c r="L11" s="119" t="s">
        <v>44</v>
      </c>
    </row>
    <row r="12" spans="1:30" ht="14.1" hidden="1" customHeight="1">
      <c r="A12" s="201"/>
      <c r="B12" s="201"/>
      <c r="C12" s="220"/>
      <c r="D12" s="221"/>
      <c r="E12" s="160" t="s">
        <v>42</v>
      </c>
      <c r="F12" s="160"/>
      <c r="G12" s="160" t="s">
        <v>43</v>
      </c>
      <c r="H12" s="165"/>
      <c r="I12" s="203"/>
      <c r="J12" s="333"/>
      <c r="L12" s="119" t="s">
        <v>44</v>
      </c>
    </row>
    <row r="13" spans="1:30" ht="14.1" hidden="1" customHeight="1" outlineLevel="1">
      <c r="A13" s="201"/>
      <c r="B13" s="201"/>
      <c r="C13" s="220"/>
      <c r="D13" s="221"/>
      <c r="E13" s="160" t="s">
        <v>42</v>
      </c>
      <c r="F13" s="160"/>
      <c r="G13" s="160" t="s">
        <v>43</v>
      </c>
      <c r="H13" s="165"/>
      <c r="I13" s="203"/>
      <c r="J13" s="333"/>
      <c r="L13" s="119" t="s">
        <v>44</v>
      </c>
    </row>
    <row r="14" spans="1:30" ht="14.1" hidden="1" customHeight="1" outlineLevel="1">
      <c r="A14" s="201"/>
      <c r="B14" s="201"/>
      <c r="C14" s="220"/>
      <c r="D14" s="221"/>
      <c r="E14" s="160" t="s">
        <v>42</v>
      </c>
      <c r="F14" s="160"/>
      <c r="G14" s="160" t="s">
        <v>43</v>
      </c>
      <c r="H14" s="165"/>
      <c r="I14" s="203"/>
      <c r="J14" s="333"/>
      <c r="L14" s="119" t="s">
        <v>44</v>
      </c>
    </row>
    <row r="15" spans="1:30" ht="14.1" hidden="1" customHeight="1" outlineLevel="1">
      <c r="A15" s="201"/>
      <c r="B15" s="201"/>
      <c r="C15" s="220"/>
      <c r="D15" s="221"/>
      <c r="E15" s="160" t="s">
        <v>42</v>
      </c>
      <c r="F15" s="160"/>
      <c r="G15" s="160" t="s">
        <v>43</v>
      </c>
      <c r="H15" s="165"/>
      <c r="I15" s="203"/>
      <c r="J15" s="333"/>
      <c r="L15" s="119" t="s">
        <v>44</v>
      </c>
    </row>
    <row r="16" spans="1:30" ht="14.1" hidden="1" customHeight="1" outlineLevel="1">
      <c r="A16" s="201"/>
      <c r="B16" s="201"/>
      <c r="C16" s="220"/>
      <c r="D16" s="221"/>
      <c r="E16" s="160" t="s">
        <v>42</v>
      </c>
      <c r="F16" s="160"/>
      <c r="G16" s="160" t="s">
        <v>43</v>
      </c>
      <c r="H16" s="165"/>
      <c r="I16" s="203"/>
      <c r="J16" s="333"/>
      <c r="L16" s="119" t="s">
        <v>44</v>
      </c>
    </row>
    <row r="17" spans="1:12" ht="14.1" hidden="1" customHeight="1" outlineLevel="1">
      <c r="A17" s="201"/>
      <c r="B17" s="201"/>
      <c r="C17" s="220"/>
      <c r="D17" s="221"/>
      <c r="E17" s="160" t="s">
        <v>42</v>
      </c>
      <c r="F17" s="160"/>
      <c r="G17" s="160" t="s">
        <v>43</v>
      </c>
      <c r="H17" s="165"/>
      <c r="I17" s="203"/>
      <c r="J17" s="333"/>
      <c r="L17" s="119" t="s">
        <v>44</v>
      </c>
    </row>
    <row r="18" spans="1:12" ht="14.1" hidden="1" customHeight="1" outlineLevel="1">
      <c r="A18" s="201"/>
      <c r="B18" s="201"/>
      <c r="C18" s="220"/>
      <c r="D18" s="221"/>
      <c r="E18" s="160" t="s">
        <v>42</v>
      </c>
      <c r="F18" s="160"/>
      <c r="G18" s="160" t="s">
        <v>43</v>
      </c>
      <c r="H18" s="165"/>
      <c r="I18" s="203"/>
      <c r="J18" s="333"/>
      <c r="L18" s="119" t="s">
        <v>44</v>
      </c>
    </row>
    <row r="19" spans="1:12" ht="14.1" hidden="1" customHeight="1" outlineLevel="1">
      <c r="A19" s="201"/>
      <c r="B19" s="204"/>
      <c r="C19" s="202"/>
      <c r="D19" s="202"/>
      <c r="E19" s="160" t="s">
        <v>42</v>
      </c>
      <c r="F19" s="160"/>
      <c r="G19" s="160" t="s">
        <v>43</v>
      </c>
      <c r="H19" s="165"/>
      <c r="I19" s="203"/>
      <c r="J19" s="333"/>
      <c r="L19" s="119" t="s">
        <v>44</v>
      </c>
    </row>
    <row r="20" spans="1:12" ht="14.1" hidden="1" customHeight="1" outlineLevel="1">
      <c r="A20" s="201"/>
      <c r="B20" s="204"/>
      <c r="C20" s="202"/>
      <c r="D20" s="202"/>
      <c r="E20" s="160" t="s">
        <v>42</v>
      </c>
      <c r="F20" s="160"/>
      <c r="G20" s="160" t="s">
        <v>43</v>
      </c>
      <c r="H20" s="165"/>
      <c r="I20" s="203"/>
      <c r="J20" s="333"/>
      <c r="L20" s="119" t="s">
        <v>44</v>
      </c>
    </row>
    <row r="21" spans="1:12" ht="14.1" hidden="1" customHeight="1" outlineLevel="1">
      <c r="A21" s="201"/>
      <c r="B21" s="204"/>
      <c r="C21" s="202"/>
      <c r="D21" s="202"/>
      <c r="E21" s="160" t="s">
        <v>42</v>
      </c>
      <c r="F21" s="160"/>
      <c r="G21" s="160" t="s">
        <v>43</v>
      </c>
      <c r="H21" s="165"/>
      <c r="I21" s="203"/>
      <c r="J21" s="333"/>
      <c r="L21" s="119" t="s">
        <v>44</v>
      </c>
    </row>
    <row r="22" spans="1:12" ht="14.1" hidden="1" customHeight="1" outlineLevel="1">
      <c r="A22" s="201"/>
      <c r="B22" s="204"/>
      <c r="C22" s="202"/>
      <c r="D22" s="202"/>
      <c r="E22" s="160" t="s">
        <v>42</v>
      </c>
      <c r="F22" s="160"/>
      <c r="G22" s="160" t="s">
        <v>43</v>
      </c>
      <c r="H22" s="165"/>
      <c r="I22" s="203"/>
      <c r="J22" s="333"/>
      <c r="L22" s="119" t="s">
        <v>44</v>
      </c>
    </row>
    <row r="23" spans="1:12" ht="14.1" hidden="1" customHeight="1" outlineLevel="1">
      <c r="A23" s="201"/>
      <c r="B23" s="201"/>
      <c r="C23" s="220"/>
      <c r="D23" s="221"/>
      <c r="E23" s="160" t="s">
        <v>42</v>
      </c>
      <c r="F23" s="160"/>
      <c r="G23" s="160" t="s">
        <v>43</v>
      </c>
      <c r="H23" s="165"/>
      <c r="I23" s="203"/>
      <c r="J23" s="333"/>
      <c r="L23" s="119" t="s">
        <v>44</v>
      </c>
    </row>
    <row r="24" spans="1:12" ht="14.1" hidden="1" customHeight="1" outlineLevel="1">
      <c r="A24" s="201"/>
      <c r="B24" s="201"/>
      <c r="C24" s="220"/>
      <c r="D24" s="221"/>
      <c r="E24" s="160" t="s">
        <v>42</v>
      </c>
      <c r="F24" s="160"/>
      <c r="G24" s="160" t="s">
        <v>43</v>
      </c>
      <c r="H24" s="165"/>
      <c r="I24" s="203"/>
      <c r="J24" s="333"/>
      <c r="L24" s="119" t="s">
        <v>44</v>
      </c>
    </row>
    <row r="25" spans="1:12" ht="14.1" hidden="1" customHeight="1" outlineLevel="1">
      <c r="A25" s="201"/>
      <c r="B25" s="201"/>
      <c r="C25" s="220"/>
      <c r="D25" s="221"/>
      <c r="E25" s="160" t="s">
        <v>42</v>
      </c>
      <c r="F25" s="160"/>
      <c r="G25" s="160" t="s">
        <v>43</v>
      </c>
      <c r="H25" s="165"/>
      <c r="I25" s="203"/>
      <c r="J25" s="333"/>
      <c r="L25" s="119" t="s">
        <v>44</v>
      </c>
    </row>
    <row r="26" spans="1:12" ht="14.1" hidden="1" customHeight="1" outlineLevel="1">
      <c r="A26" s="201"/>
      <c r="B26" s="201"/>
      <c r="C26" s="220"/>
      <c r="D26" s="221"/>
      <c r="E26" s="160" t="s">
        <v>42</v>
      </c>
      <c r="F26" s="160"/>
      <c r="G26" s="160" t="s">
        <v>43</v>
      </c>
      <c r="H26" s="165"/>
      <c r="I26" s="203"/>
      <c r="J26" s="333"/>
      <c r="L26" s="119" t="s">
        <v>44</v>
      </c>
    </row>
    <row r="27" spans="1:12" ht="14.1" hidden="1" customHeight="1" outlineLevel="1">
      <c r="A27" s="201"/>
      <c r="B27" s="201"/>
      <c r="C27" s="220"/>
      <c r="D27" s="221"/>
      <c r="E27" s="160" t="s">
        <v>42</v>
      </c>
      <c r="F27" s="160"/>
      <c r="G27" s="160" t="s">
        <v>43</v>
      </c>
      <c r="H27" s="165"/>
      <c r="I27" s="203"/>
      <c r="J27" s="333"/>
      <c r="L27" s="119" t="s">
        <v>44</v>
      </c>
    </row>
    <row r="28" spans="1:12" ht="14.1" hidden="1" customHeight="1" outlineLevel="1">
      <c r="A28" s="201"/>
      <c r="B28" s="204"/>
      <c r="C28" s="202"/>
      <c r="D28" s="202"/>
      <c r="E28" s="160" t="s">
        <v>42</v>
      </c>
      <c r="F28" s="160"/>
      <c r="G28" s="160" t="s">
        <v>43</v>
      </c>
      <c r="H28" s="165"/>
      <c r="I28" s="203"/>
      <c r="J28" s="333"/>
      <c r="L28" s="119" t="s">
        <v>44</v>
      </c>
    </row>
    <row r="29" spans="1:12" ht="14.1" hidden="1" customHeight="1" outlineLevel="1">
      <c r="A29" s="201"/>
      <c r="B29" s="204"/>
      <c r="C29" s="202"/>
      <c r="D29" s="202"/>
      <c r="E29" s="160" t="s">
        <v>42</v>
      </c>
      <c r="F29" s="160"/>
      <c r="G29" s="160" t="s">
        <v>43</v>
      </c>
      <c r="H29" s="165"/>
      <c r="I29" s="203"/>
      <c r="J29" s="333"/>
      <c r="L29" s="119" t="s">
        <v>44</v>
      </c>
    </row>
    <row r="30" spans="1:12" ht="14.1" hidden="1" customHeight="1" outlineLevel="1">
      <c r="A30" s="201"/>
      <c r="B30" s="204"/>
      <c r="C30" s="202"/>
      <c r="D30" s="202"/>
      <c r="E30" s="160" t="s">
        <v>42</v>
      </c>
      <c r="F30" s="160"/>
      <c r="G30" s="160" t="s">
        <v>43</v>
      </c>
      <c r="H30" s="165"/>
      <c r="I30" s="203"/>
      <c r="J30" s="333"/>
      <c r="L30" s="119" t="s">
        <v>44</v>
      </c>
    </row>
    <row r="31" spans="1:12" ht="14.1" hidden="1" customHeight="1" outlineLevel="1">
      <c r="A31" s="201"/>
      <c r="B31" s="201"/>
      <c r="C31" s="220"/>
      <c r="D31" s="221"/>
      <c r="E31" s="160" t="s">
        <v>42</v>
      </c>
      <c r="F31" s="160"/>
      <c r="G31" s="160" t="s">
        <v>43</v>
      </c>
      <c r="H31" s="165"/>
      <c r="I31" s="203"/>
      <c r="J31" s="333"/>
      <c r="L31" s="119" t="s">
        <v>44</v>
      </c>
    </row>
    <row r="32" spans="1:12" ht="14.1" hidden="1" customHeight="1" outlineLevel="1">
      <c r="A32" s="201"/>
      <c r="B32" s="201"/>
      <c r="C32" s="220"/>
      <c r="D32" s="221"/>
      <c r="E32" s="160" t="s">
        <v>42</v>
      </c>
      <c r="F32" s="160"/>
      <c r="G32" s="160" t="s">
        <v>43</v>
      </c>
      <c r="H32" s="165"/>
      <c r="I32" s="203"/>
      <c r="J32" s="333"/>
      <c r="L32" s="119" t="s">
        <v>44</v>
      </c>
    </row>
    <row r="33" spans="1:30" ht="14.1" hidden="1" customHeight="1" outlineLevel="1">
      <c r="A33" s="201"/>
      <c r="B33" s="201"/>
      <c r="C33" s="220"/>
      <c r="D33" s="221"/>
      <c r="E33" s="160" t="s">
        <v>42</v>
      </c>
      <c r="F33" s="160"/>
      <c r="G33" s="160" t="s">
        <v>43</v>
      </c>
      <c r="H33" s="165"/>
      <c r="I33" s="203"/>
      <c r="J33" s="333"/>
      <c r="L33" s="119" t="s">
        <v>44</v>
      </c>
    </row>
    <row r="34" spans="1:30" ht="14.1" hidden="1" customHeight="1" outlineLevel="1">
      <c r="A34" s="201"/>
      <c r="B34" s="201"/>
      <c r="C34" s="220"/>
      <c r="D34" s="221"/>
      <c r="E34" s="160" t="s">
        <v>42</v>
      </c>
      <c r="F34" s="160"/>
      <c r="G34" s="160" t="s">
        <v>43</v>
      </c>
      <c r="H34" s="165"/>
      <c r="I34" s="203"/>
      <c r="J34" s="333"/>
      <c r="L34" s="119" t="s">
        <v>44</v>
      </c>
    </row>
    <row r="35" spans="1:30" ht="14.1" hidden="1" customHeight="1" outlineLevel="1">
      <c r="A35" s="201"/>
      <c r="B35" s="201"/>
      <c r="C35" s="220"/>
      <c r="D35" s="221"/>
      <c r="E35" s="160" t="s">
        <v>42</v>
      </c>
      <c r="F35" s="160"/>
      <c r="G35" s="160" t="s">
        <v>43</v>
      </c>
      <c r="H35" s="165"/>
      <c r="I35" s="203"/>
      <c r="J35" s="333"/>
      <c r="L35" s="119" t="s">
        <v>44</v>
      </c>
    </row>
    <row r="36" spans="1:30" ht="14.1" hidden="1" customHeight="1" outlineLevel="1">
      <c r="A36" s="201"/>
      <c r="B36" s="201"/>
      <c r="C36" s="220"/>
      <c r="D36" s="221"/>
      <c r="E36" s="160" t="s">
        <v>42</v>
      </c>
      <c r="F36" s="160"/>
      <c r="G36" s="160" t="s">
        <v>43</v>
      </c>
      <c r="H36" s="165"/>
      <c r="I36" s="203"/>
      <c r="J36" s="333"/>
      <c r="L36" s="119" t="s">
        <v>44</v>
      </c>
    </row>
    <row r="37" spans="1:30" ht="14.1" hidden="1" customHeight="1" outlineLevel="1">
      <c r="A37" s="201"/>
      <c r="B37" s="204"/>
      <c r="C37" s="202"/>
      <c r="D37" s="202"/>
      <c r="E37" s="160" t="s">
        <v>42</v>
      </c>
      <c r="F37" s="160"/>
      <c r="G37" s="160" t="s">
        <v>43</v>
      </c>
      <c r="H37" s="165"/>
      <c r="I37" s="203"/>
      <c r="J37" s="333"/>
      <c r="L37" s="119" t="s">
        <v>44</v>
      </c>
    </row>
    <row r="38" spans="1:30" ht="14.1" hidden="1" customHeight="1" outlineLevel="1">
      <c r="A38" s="201"/>
      <c r="B38" s="204"/>
      <c r="C38" s="202"/>
      <c r="D38" s="202"/>
      <c r="E38" s="160" t="s">
        <v>42</v>
      </c>
      <c r="F38" s="160"/>
      <c r="G38" s="160" t="s">
        <v>43</v>
      </c>
      <c r="H38" s="165"/>
      <c r="I38" s="203"/>
      <c r="J38" s="333"/>
      <c r="L38" s="119" t="s">
        <v>44</v>
      </c>
    </row>
    <row r="39" spans="1:30" ht="14.1" hidden="1" customHeight="1" outlineLevel="1">
      <c r="A39" s="201"/>
      <c r="B39" s="204"/>
      <c r="C39" s="202"/>
      <c r="D39" s="202"/>
      <c r="E39" s="160" t="s">
        <v>42</v>
      </c>
      <c r="F39" s="160"/>
      <c r="G39" s="160" t="s">
        <v>43</v>
      </c>
      <c r="H39" s="165"/>
      <c r="I39" s="203"/>
      <c r="J39" s="333"/>
      <c r="L39" s="119" t="s">
        <v>44</v>
      </c>
    </row>
    <row r="40" spans="1:30" ht="14.1" hidden="1" customHeight="1" outlineLevel="1">
      <c r="A40" s="201"/>
      <c r="B40" s="204"/>
      <c r="C40" s="202"/>
      <c r="D40" s="202"/>
      <c r="E40" s="160" t="s">
        <v>42</v>
      </c>
      <c r="F40" s="160"/>
      <c r="G40" s="160" t="s">
        <v>43</v>
      </c>
      <c r="H40" s="165"/>
      <c r="I40" s="203"/>
      <c r="J40" s="333"/>
      <c r="L40" s="119" t="s">
        <v>44</v>
      </c>
    </row>
    <row r="41" spans="1:30" ht="14.1" hidden="1" customHeight="1" outlineLevel="1">
      <c r="A41" s="201"/>
      <c r="B41" s="204"/>
      <c r="C41" s="202"/>
      <c r="D41" s="202"/>
      <c r="E41" s="160" t="s">
        <v>42</v>
      </c>
      <c r="F41" s="160"/>
      <c r="G41" s="160" t="s">
        <v>43</v>
      </c>
      <c r="H41" s="165"/>
      <c r="I41" s="203"/>
      <c r="J41" s="333"/>
      <c r="L41" s="119" t="s">
        <v>44</v>
      </c>
    </row>
    <row r="42" spans="1:30" ht="12" customHeight="1" outlineLevel="1">
      <c r="A42" s="201"/>
      <c r="B42" s="205"/>
      <c r="C42" s="202"/>
      <c r="D42" s="160"/>
      <c r="E42" s="160"/>
      <c r="F42" s="160"/>
      <c r="G42" s="160"/>
      <c r="H42" s="165"/>
      <c r="I42" s="203"/>
      <c r="J42" s="333"/>
      <c r="L42" s="119" t="s">
        <v>44</v>
      </c>
    </row>
    <row r="43" spans="1:30" s="187" customFormat="1" ht="25.5" customHeight="1">
      <c r="A43" s="169">
        <v>2</v>
      </c>
      <c r="B43" s="228" t="s">
        <v>45</v>
      </c>
      <c r="C43" s="169"/>
      <c r="D43" s="321" t="str">
        <f>IF('Key data'!C20="yes",CONCATENATE("Tooltip:",Example!O11),"")</f>
        <v/>
      </c>
      <c r="E43" s="321"/>
      <c r="F43" s="321"/>
      <c r="G43" s="321"/>
      <c r="H43" s="321"/>
      <c r="I43" s="227"/>
      <c r="J43" s="333"/>
      <c r="K43" s="185"/>
      <c r="L43" s="186" t="s">
        <v>44</v>
      </c>
      <c r="M43" s="185"/>
      <c r="N43" s="185"/>
      <c r="O43" s="185"/>
      <c r="P43" s="185"/>
      <c r="Q43" s="185"/>
      <c r="R43" s="185"/>
      <c r="S43" s="185"/>
      <c r="T43" s="185"/>
      <c r="U43" s="185"/>
      <c r="V43" s="185"/>
      <c r="W43" s="185"/>
      <c r="X43" s="185"/>
      <c r="Y43" s="185"/>
      <c r="Z43" s="185"/>
      <c r="AA43" s="185"/>
      <c r="AB43" s="185"/>
      <c r="AC43" s="185"/>
      <c r="AD43" s="185"/>
    </row>
    <row r="44" spans="1:30" ht="30" customHeight="1">
      <c r="A44" s="302"/>
      <c r="B44" s="303"/>
      <c r="C44" s="202"/>
      <c r="D44" s="202"/>
      <c r="E44" s="202" t="s">
        <v>46</v>
      </c>
      <c r="F44" s="160"/>
      <c r="G44" s="160" t="s">
        <v>47</v>
      </c>
      <c r="H44" s="308"/>
      <c r="I44" s="203"/>
      <c r="J44" s="333"/>
      <c r="L44" s="119" t="s">
        <v>44</v>
      </c>
    </row>
    <row r="45" spans="1:30" ht="14.1" customHeight="1">
      <c r="A45" s="302"/>
      <c r="B45" s="303"/>
      <c r="C45" s="202"/>
      <c r="D45" s="202"/>
      <c r="E45" s="202" t="s">
        <v>46</v>
      </c>
      <c r="F45" s="160"/>
      <c r="G45" s="160" t="s">
        <v>47</v>
      </c>
      <c r="H45" s="308"/>
      <c r="I45" s="203"/>
      <c r="J45" s="333"/>
      <c r="L45" s="119" t="s">
        <v>44</v>
      </c>
    </row>
    <row r="46" spans="1:30" ht="12.75" customHeight="1">
      <c r="A46" s="302"/>
      <c r="B46" s="303"/>
      <c r="C46" s="202"/>
      <c r="D46" s="202"/>
      <c r="E46" s="202" t="s">
        <v>46</v>
      </c>
      <c r="F46" s="160"/>
      <c r="G46" s="160" t="s">
        <v>47</v>
      </c>
      <c r="H46" s="308"/>
      <c r="I46" s="203"/>
      <c r="J46" s="333"/>
      <c r="L46" s="119" t="s">
        <v>44</v>
      </c>
    </row>
    <row r="47" spans="1:30" ht="12.75" customHeight="1">
      <c r="A47" s="302"/>
      <c r="B47" s="303"/>
      <c r="C47" s="202"/>
      <c r="D47" s="202"/>
      <c r="E47" s="202" t="s">
        <v>46</v>
      </c>
      <c r="F47" s="160"/>
      <c r="G47" s="160" t="s">
        <v>47</v>
      </c>
      <c r="H47" s="308"/>
      <c r="I47" s="203"/>
      <c r="J47" s="333"/>
      <c r="L47" s="119" t="s">
        <v>44</v>
      </c>
    </row>
    <row r="48" spans="1:30" ht="12.75" customHeight="1">
      <c r="A48" s="302"/>
      <c r="B48" s="303"/>
      <c r="C48" s="202"/>
      <c r="D48" s="202"/>
      <c r="E48" s="202" t="s">
        <v>46</v>
      </c>
      <c r="F48" s="160"/>
      <c r="G48" s="160" t="s">
        <v>47</v>
      </c>
      <c r="H48" s="308"/>
      <c r="I48" s="203"/>
      <c r="J48" s="333"/>
      <c r="L48" s="119" t="s">
        <v>44</v>
      </c>
    </row>
    <row r="49" spans="1:12" ht="12.75" customHeight="1">
      <c r="A49" s="302"/>
      <c r="B49" s="303"/>
      <c r="C49" s="202"/>
      <c r="D49" s="202"/>
      <c r="E49" s="202" t="s">
        <v>46</v>
      </c>
      <c r="F49" s="160"/>
      <c r="G49" s="160" t="s">
        <v>47</v>
      </c>
      <c r="H49" s="308"/>
      <c r="I49" s="203"/>
      <c r="J49" s="333"/>
      <c r="L49" s="119" t="s">
        <v>44</v>
      </c>
    </row>
    <row r="50" spans="1:12" ht="13.5" customHeight="1">
      <c r="A50" s="302"/>
      <c r="B50" s="303"/>
      <c r="C50" s="202"/>
      <c r="D50" s="202"/>
      <c r="E50" s="202" t="s">
        <v>48</v>
      </c>
      <c r="F50" s="160"/>
      <c r="G50" s="160"/>
      <c r="H50" s="308"/>
      <c r="I50" s="203"/>
      <c r="J50" s="333"/>
      <c r="L50" s="119" t="s">
        <v>44</v>
      </c>
    </row>
    <row r="51" spans="1:12" ht="12.75" customHeight="1">
      <c r="A51" s="302"/>
      <c r="B51" s="303"/>
      <c r="C51" s="202"/>
      <c r="D51" s="202"/>
      <c r="E51" s="202" t="s">
        <v>48</v>
      </c>
      <c r="F51" s="160"/>
      <c r="G51" s="160"/>
      <c r="H51" s="308"/>
      <c r="I51" s="203"/>
      <c r="J51" s="333"/>
      <c r="L51" s="119" t="s">
        <v>44</v>
      </c>
    </row>
    <row r="52" spans="1:12" ht="12.75" customHeight="1">
      <c r="A52" s="201"/>
      <c r="B52" s="303"/>
      <c r="C52" s="202"/>
      <c r="D52" s="202"/>
      <c r="E52" s="202" t="s">
        <v>48</v>
      </c>
      <c r="F52" s="160"/>
      <c r="G52" s="160"/>
      <c r="H52" s="308"/>
      <c r="I52" s="203"/>
      <c r="J52" s="333"/>
      <c r="L52" s="119" t="s">
        <v>44</v>
      </c>
    </row>
    <row r="53" spans="1:12" ht="12.75" customHeight="1">
      <c r="A53" s="201"/>
      <c r="B53" s="303"/>
      <c r="C53" s="202"/>
      <c r="D53" s="202"/>
      <c r="E53" s="202" t="s">
        <v>48</v>
      </c>
      <c r="F53" s="160"/>
      <c r="G53" s="160"/>
      <c r="H53" s="308"/>
      <c r="I53" s="203"/>
      <c r="J53" s="333"/>
      <c r="L53" s="119" t="s">
        <v>44</v>
      </c>
    </row>
    <row r="54" spans="1:12" ht="13.5" customHeight="1">
      <c r="A54" s="201"/>
      <c r="B54" s="303"/>
      <c r="C54" s="202"/>
      <c r="D54" s="202"/>
      <c r="E54" s="202" t="s">
        <v>48</v>
      </c>
      <c r="F54" s="160"/>
      <c r="G54" s="160"/>
      <c r="H54" s="308"/>
      <c r="I54" s="203"/>
      <c r="J54" s="333"/>
      <c r="L54" s="119" t="s">
        <v>44</v>
      </c>
    </row>
    <row r="55" spans="1:12" ht="12.75" customHeight="1">
      <c r="A55" s="201"/>
      <c r="B55" s="303"/>
      <c r="C55" s="202"/>
      <c r="D55" s="202"/>
      <c r="E55" s="202" t="s">
        <v>48</v>
      </c>
      <c r="F55" s="160"/>
      <c r="G55" s="160"/>
      <c r="H55" s="308"/>
      <c r="I55" s="203"/>
      <c r="J55" s="333"/>
      <c r="L55" s="119" t="s">
        <v>44</v>
      </c>
    </row>
    <row r="56" spans="1:12" ht="12.75" customHeight="1">
      <c r="A56" s="201"/>
      <c r="B56" s="303"/>
      <c r="C56" s="202"/>
      <c r="D56" s="202"/>
      <c r="E56" s="202" t="s">
        <v>48</v>
      </c>
      <c r="F56" s="160"/>
      <c r="G56" s="160"/>
      <c r="H56" s="308"/>
      <c r="I56" s="203"/>
      <c r="J56" s="333"/>
      <c r="L56" s="119" t="s">
        <v>44</v>
      </c>
    </row>
    <row r="57" spans="1:12" ht="12.75" customHeight="1">
      <c r="A57" s="201"/>
      <c r="B57" s="303"/>
      <c r="C57" s="202"/>
      <c r="D57" s="202"/>
      <c r="E57" s="202" t="s">
        <v>48</v>
      </c>
      <c r="F57" s="160"/>
      <c r="G57" s="160"/>
      <c r="H57" s="308"/>
      <c r="I57" s="203"/>
      <c r="J57" s="333"/>
      <c r="L57" s="119" t="s">
        <v>44</v>
      </c>
    </row>
    <row r="58" spans="1:12" ht="13.5" customHeight="1">
      <c r="A58" s="201"/>
      <c r="B58" s="303"/>
      <c r="C58" s="202"/>
      <c r="D58" s="202"/>
      <c r="E58" s="202" t="s">
        <v>48</v>
      </c>
      <c r="F58" s="160"/>
      <c r="G58" s="160"/>
      <c r="H58" s="309"/>
      <c r="I58" s="203"/>
      <c r="J58" s="333"/>
      <c r="L58" s="119" t="s">
        <v>44</v>
      </c>
    </row>
    <row r="59" spans="1:12" ht="13.5" customHeight="1">
      <c r="A59" s="201"/>
      <c r="B59" s="303"/>
      <c r="C59" s="202"/>
      <c r="D59" s="202"/>
      <c r="E59" s="202" t="s">
        <v>48</v>
      </c>
      <c r="F59" s="160"/>
      <c r="G59" s="160"/>
      <c r="H59" s="309"/>
      <c r="I59" s="203"/>
      <c r="J59" s="333"/>
      <c r="L59" s="119" t="s">
        <v>44</v>
      </c>
    </row>
    <row r="60" spans="1:12" ht="13.5" customHeight="1">
      <c r="A60" s="201"/>
      <c r="B60" s="303"/>
      <c r="C60" s="202"/>
      <c r="D60" s="202"/>
      <c r="E60" s="202" t="s">
        <v>49</v>
      </c>
      <c r="F60" s="160"/>
      <c r="G60" s="160"/>
      <c r="H60" s="309"/>
      <c r="I60" s="203"/>
      <c r="J60" s="333"/>
      <c r="L60" s="119" t="s">
        <v>44</v>
      </c>
    </row>
    <row r="61" spans="1:12" ht="13.5" customHeight="1">
      <c r="A61" s="201"/>
      <c r="B61" s="303"/>
      <c r="C61" s="202"/>
      <c r="D61" s="202"/>
      <c r="E61" s="202" t="s">
        <v>50</v>
      </c>
      <c r="F61" s="160"/>
      <c r="G61" s="160"/>
      <c r="H61" s="309"/>
      <c r="I61" s="203"/>
      <c r="J61" s="333"/>
      <c r="L61" s="119" t="s">
        <v>44</v>
      </c>
    </row>
    <row r="62" spans="1:12" ht="12.75" hidden="1" customHeight="1" outlineLevel="1">
      <c r="A62" s="201"/>
      <c r="B62" s="205"/>
      <c r="C62" s="202"/>
      <c r="D62" s="202"/>
      <c r="E62" s="160"/>
      <c r="F62" s="160"/>
      <c r="G62" s="160"/>
      <c r="H62" s="165"/>
      <c r="I62" s="203">
        <f t="shared" ref="I62:I72" si="0">ROUND(D62*H62,2)</f>
        <v>0</v>
      </c>
      <c r="J62" s="333"/>
      <c r="L62" s="119" t="s">
        <v>44</v>
      </c>
    </row>
    <row r="63" spans="1:12" ht="12.75" hidden="1" customHeight="1" outlineLevel="1">
      <c r="A63" s="201"/>
      <c r="B63" s="205"/>
      <c r="C63" s="202"/>
      <c r="D63" s="202"/>
      <c r="E63" s="160"/>
      <c r="F63" s="160"/>
      <c r="G63" s="160"/>
      <c r="H63" s="165"/>
      <c r="I63" s="203">
        <f t="shared" si="0"/>
        <v>0</v>
      </c>
      <c r="J63" s="333"/>
      <c r="L63" s="119" t="s">
        <v>44</v>
      </c>
    </row>
    <row r="64" spans="1:12" ht="12.75" hidden="1" customHeight="1" outlineLevel="1">
      <c r="A64" s="201"/>
      <c r="B64" s="205"/>
      <c r="C64" s="202"/>
      <c r="D64" s="202"/>
      <c r="E64" s="160"/>
      <c r="F64" s="160"/>
      <c r="G64" s="160"/>
      <c r="H64" s="165"/>
      <c r="I64" s="203">
        <f t="shared" si="0"/>
        <v>0</v>
      </c>
      <c r="J64" s="333"/>
      <c r="L64" s="119" t="s">
        <v>44</v>
      </c>
    </row>
    <row r="65" spans="1:30" ht="13.5" hidden="1" customHeight="1" outlineLevel="1">
      <c r="A65" s="201"/>
      <c r="B65" s="205"/>
      <c r="C65" s="202"/>
      <c r="D65" s="202"/>
      <c r="E65" s="160"/>
      <c r="F65" s="160"/>
      <c r="G65" s="160"/>
      <c r="H65" s="165"/>
      <c r="I65" s="203">
        <f t="shared" si="0"/>
        <v>0</v>
      </c>
      <c r="J65" s="333"/>
      <c r="L65" s="119" t="s">
        <v>44</v>
      </c>
    </row>
    <row r="66" spans="1:30" ht="12.75" hidden="1" customHeight="1" outlineLevel="1">
      <c r="A66" s="201"/>
      <c r="B66" s="205"/>
      <c r="C66" s="202"/>
      <c r="D66" s="202"/>
      <c r="E66" s="160"/>
      <c r="F66" s="160"/>
      <c r="G66" s="160"/>
      <c r="H66" s="165"/>
      <c r="I66" s="203">
        <f t="shared" si="0"/>
        <v>0</v>
      </c>
      <c r="J66" s="333"/>
      <c r="L66" s="119" t="s">
        <v>44</v>
      </c>
    </row>
    <row r="67" spans="1:30" ht="12.75" hidden="1" customHeight="1" outlineLevel="1">
      <c r="A67" s="201"/>
      <c r="B67" s="205"/>
      <c r="C67" s="202"/>
      <c r="D67" s="202"/>
      <c r="E67" s="160"/>
      <c r="F67" s="160"/>
      <c r="G67" s="160"/>
      <c r="H67" s="165"/>
      <c r="I67" s="203">
        <f t="shared" si="0"/>
        <v>0</v>
      </c>
      <c r="J67" s="333"/>
      <c r="L67" s="119" t="s">
        <v>44</v>
      </c>
    </row>
    <row r="68" spans="1:30" ht="12.75" hidden="1" customHeight="1" outlineLevel="1">
      <c r="A68" s="201"/>
      <c r="B68" s="205"/>
      <c r="C68" s="202"/>
      <c r="D68" s="202"/>
      <c r="E68" s="160"/>
      <c r="F68" s="160"/>
      <c r="G68" s="160"/>
      <c r="H68" s="165"/>
      <c r="I68" s="203">
        <f t="shared" si="0"/>
        <v>0</v>
      </c>
      <c r="J68" s="333"/>
      <c r="L68" s="119" t="s">
        <v>44</v>
      </c>
    </row>
    <row r="69" spans="1:30" ht="13.5" hidden="1" customHeight="1" outlineLevel="1">
      <c r="A69" s="201"/>
      <c r="B69" s="201"/>
      <c r="C69" s="202"/>
      <c r="D69" s="202"/>
      <c r="E69" s="160"/>
      <c r="F69" s="160"/>
      <c r="G69" s="160"/>
      <c r="H69" s="206"/>
      <c r="I69" s="203">
        <f t="shared" si="0"/>
        <v>0</v>
      </c>
      <c r="J69" s="333"/>
      <c r="L69" s="119" t="s">
        <v>44</v>
      </c>
    </row>
    <row r="70" spans="1:30" ht="13.5" hidden="1" customHeight="1" outlineLevel="1">
      <c r="A70" s="201"/>
      <c r="B70" s="201"/>
      <c r="C70" s="202"/>
      <c r="D70" s="202"/>
      <c r="E70" s="160"/>
      <c r="F70" s="160"/>
      <c r="G70" s="160"/>
      <c r="H70" s="206"/>
      <c r="I70" s="203">
        <f t="shared" si="0"/>
        <v>0</v>
      </c>
      <c r="J70" s="333"/>
      <c r="L70" s="119" t="s">
        <v>44</v>
      </c>
    </row>
    <row r="71" spans="1:30" ht="13.5" hidden="1" customHeight="1" outlineLevel="1">
      <c r="A71" s="201"/>
      <c r="B71" s="201"/>
      <c r="C71" s="202"/>
      <c r="D71" s="202"/>
      <c r="E71" s="160"/>
      <c r="F71" s="160"/>
      <c r="G71" s="160"/>
      <c r="H71" s="206"/>
      <c r="I71" s="203">
        <f t="shared" si="0"/>
        <v>0</v>
      </c>
      <c r="J71" s="333"/>
      <c r="L71" s="119" t="s">
        <v>44</v>
      </c>
    </row>
    <row r="72" spans="1:30" ht="13.5" hidden="1" customHeight="1" outlineLevel="1">
      <c r="A72" s="201"/>
      <c r="B72" s="201"/>
      <c r="C72" s="202"/>
      <c r="D72" s="202"/>
      <c r="E72" s="160"/>
      <c r="F72" s="160"/>
      <c r="G72" s="160"/>
      <c r="H72" s="206"/>
      <c r="I72" s="203">
        <f t="shared" si="0"/>
        <v>0</v>
      </c>
      <c r="J72" s="333"/>
      <c r="L72" s="119" t="s">
        <v>44</v>
      </c>
    </row>
    <row r="73" spans="1:30" s="187" customFormat="1" ht="24" customHeight="1" collapsed="1">
      <c r="A73" s="229">
        <v>3</v>
      </c>
      <c r="B73" s="229" t="s">
        <v>51</v>
      </c>
      <c r="C73" s="229"/>
      <c r="D73" s="321" t="str">
        <f>IF('Key data'!C20="yes",CONCATENATE("Tooltip:",Example!O22),"")</f>
        <v/>
      </c>
      <c r="E73" s="321"/>
      <c r="F73" s="321"/>
      <c r="G73" s="321"/>
      <c r="H73" s="321"/>
      <c r="I73" s="227"/>
      <c r="J73" s="333"/>
      <c r="K73" s="188"/>
      <c r="L73" s="186" t="s">
        <v>44</v>
      </c>
      <c r="M73" s="185"/>
      <c r="N73" s="185"/>
      <c r="O73" s="185"/>
      <c r="P73" s="185"/>
      <c r="Q73" s="185"/>
      <c r="R73" s="185"/>
      <c r="S73" s="185"/>
      <c r="T73" s="185"/>
      <c r="U73" s="185"/>
      <c r="V73" s="185"/>
      <c r="W73" s="185"/>
      <c r="X73" s="185"/>
      <c r="Y73" s="185"/>
      <c r="Z73" s="185"/>
      <c r="AA73" s="185"/>
      <c r="AB73" s="185"/>
      <c r="AC73" s="185"/>
      <c r="AD73" s="185"/>
    </row>
    <row r="74" spans="1:30" ht="14.1" customHeight="1">
      <c r="A74" s="302"/>
      <c r="B74" s="201" t="s">
        <v>52</v>
      </c>
      <c r="C74" s="202"/>
      <c r="D74" s="301"/>
      <c r="E74" s="160" t="s">
        <v>53</v>
      </c>
      <c r="F74" s="160"/>
      <c r="G74" s="307"/>
      <c r="H74" s="308"/>
      <c r="I74" s="203"/>
      <c r="J74" s="333"/>
      <c r="L74" s="119" t="s">
        <v>44</v>
      </c>
    </row>
    <row r="75" spans="1:30" ht="14.1" hidden="1" customHeight="1" outlineLevel="1">
      <c r="A75" s="201"/>
      <c r="B75" s="201"/>
      <c r="C75" s="202"/>
      <c r="D75" s="301"/>
      <c r="E75" s="322"/>
      <c r="F75" s="322"/>
      <c r="G75" s="322"/>
      <c r="H75" s="165"/>
      <c r="I75" s="203">
        <f t="shared" ref="I75:I91" si="1">ROUND(D75*H75,2)</f>
        <v>0</v>
      </c>
      <c r="J75" s="333"/>
      <c r="L75" s="119" t="s">
        <v>44</v>
      </c>
    </row>
    <row r="76" spans="1:30" ht="14.1" hidden="1" customHeight="1" outlineLevel="1">
      <c r="A76" s="201"/>
      <c r="B76" s="201"/>
      <c r="C76" s="202"/>
      <c r="D76" s="301"/>
      <c r="E76" s="322"/>
      <c r="F76" s="322"/>
      <c r="G76" s="322"/>
      <c r="H76" s="165"/>
      <c r="I76" s="203">
        <f t="shared" si="1"/>
        <v>0</v>
      </c>
      <c r="J76" s="333"/>
      <c r="L76" s="119" t="s">
        <v>44</v>
      </c>
    </row>
    <row r="77" spans="1:30" ht="14.1" hidden="1" customHeight="1" outlineLevel="1">
      <c r="A77" s="201"/>
      <c r="B77" s="201"/>
      <c r="C77" s="202"/>
      <c r="D77" s="301"/>
      <c r="E77" s="322"/>
      <c r="F77" s="322"/>
      <c r="G77" s="322"/>
      <c r="H77" s="165"/>
      <c r="I77" s="203">
        <f t="shared" si="1"/>
        <v>0</v>
      </c>
      <c r="J77" s="333"/>
      <c r="L77" s="119" t="s">
        <v>44</v>
      </c>
    </row>
    <row r="78" spans="1:30" ht="14.1" hidden="1" customHeight="1" outlineLevel="1">
      <c r="A78" s="201"/>
      <c r="B78" s="201"/>
      <c r="C78" s="202"/>
      <c r="D78" s="301"/>
      <c r="E78" s="322"/>
      <c r="F78" s="322"/>
      <c r="G78" s="322"/>
      <c r="H78" s="165"/>
      <c r="I78" s="203">
        <f t="shared" si="1"/>
        <v>0</v>
      </c>
      <c r="J78" s="333"/>
      <c r="L78" s="119" t="s">
        <v>44</v>
      </c>
    </row>
    <row r="79" spans="1:30" ht="14.1" hidden="1" customHeight="1" outlineLevel="1">
      <c r="A79" s="201"/>
      <c r="B79" s="201"/>
      <c r="C79" s="202"/>
      <c r="D79" s="301"/>
      <c r="E79" s="322"/>
      <c r="F79" s="322"/>
      <c r="G79" s="322"/>
      <c r="H79" s="165"/>
      <c r="I79" s="203">
        <f t="shared" si="1"/>
        <v>0</v>
      </c>
      <c r="J79" s="333"/>
      <c r="L79" s="119" t="s">
        <v>44</v>
      </c>
    </row>
    <row r="80" spans="1:30" ht="14.1" hidden="1" customHeight="1" outlineLevel="1">
      <c r="A80" s="201"/>
      <c r="B80" s="201"/>
      <c r="C80" s="202"/>
      <c r="D80" s="301"/>
      <c r="E80" s="322"/>
      <c r="F80" s="322"/>
      <c r="G80" s="322"/>
      <c r="H80" s="165"/>
      <c r="I80" s="203">
        <f t="shared" si="1"/>
        <v>0</v>
      </c>
      <c r="J80" s="333"/>
      <c r="L80" s="119" t="s">
        <v>44</v>
      </c>
    </row>
    <row r="81" spans="1:30" ht="14.1" hidden="1" customHeight="1" outlineLevel="1">
      <c r="A81" s="201"/>
      <c r="B81" s="201"/>
      <c r="C81" s="202"/>
      <c r="D81" s="301"/>
      <c r="E81" s="322"/>
      <c r="F81" s="322"/>
      <c r="G81" s="322"/>
      <c r="H81" s="165"/>
      <c r="I81" s="203">
        <f t="shared" si="1"/>
        <v>0</v>
      </c>
      <c r="J81" s="333"/>
      <c r="L81" s="119" t="s">
        <v>44</v>
      </c>
    </row>
    <row r="82" spans="1:30" ht="14.1" hidden="1" customHeight="1" outlineLevel="2">
      <c r="A82" s="201"/>
      <c r="B82" s="201"/>
      <c r="C82" s="202"/>
      <c r="D82" s="301"/>
      <c r="E82" s="322"/>
      <c r="F82" s="322"/>
      <c r="G82" s="322"/>
      <c r="H82" s="165"/>
      <c r="I82" s="203">
        <f t="shared" si="1"/>
        <v>0</v>
      </c>
      <c r="J82" s="333"/>
      <c r="L82" s="119" t="s">
        <v>44</v>
      </c>
    </row>
    <row r="83" spans="1:30" ht="14.1" hidden="1" customHeight="1" outlineLevel="2">
      <c r="A83" s="201"/>
      <c r="B83" s="201"/>
      <c r="C83" s="202"/>
      <c r="D83" s="301"/>
      <c r="E83" s="322"/>
      <c r="F83" s="322"/>
      <c r="G83" s="322"/>
      <c r="H83" s="165"/>
      <c r="I83" s="203">
        <f t="shared" si="1"/>
        <v>0</v>
      </c>
      <c r="J83" s="333"/>
      <c r="L83" s="119" t="s">
        <v>44</v>
      </c>
    </row>
    <row r="84" spans="1:30" ht="14.1" hidden="1" customHeight="1" outlineLevel="2">
      <c r="A84" s="201"/>
      <c r="B84" s="201"/>
      <c r="C84" s="202"/>
      <c r="D84" s="301"/>
      <c r="E84" s="322"/>
      <c r="F84" s="322"/>
      <c r="G84" s="322"/>
      <c r="H84" s="165"/>
      <c r="I84" s="203">
        <f t="shared" si="1"/>
        <v>0</v>
      </c>
      <c r="J84" s="333"/>
      <c r="L84" s="119" t="s">
        <v>44</v>
      </c>
    </row>
    <row r="85" spans="1:30" ht="14.1" hidden="1" customHeight="1" outlineLevel="2">
      <c r="A85" s="201"/>
      <c r="B85" s="201"/>
      <c r="C85" s="202"/>
      <c r="D85" s="301"/>
      <c r="E85" s="322"/>
      <c r="F85" s="322"/>
      <c r="G85" s="322"/>
      <c r="H85" s="165"/>
      <c r="I85" s="203">
        <f t="shared" si="1"/>
        <v>0</v>
      </c>
      <c r="J85" s="333"/>
      <c r="L85" s="119" t="s">
        <v>44</v>
      </c>
    </row>
    <row r="86" spans="1:30" ht="14.1" hidden="1" customHeight="1" outlineLevel="2">
      <c r="A86" s="201"/>
      <c r="B86" s="201"/>
      <c r="C86" s="202"/>
      <c r="D86" s="301"/>
      <c r="E86" s="322"/>
      <c r="F86" s="322"/>
      <c r="G86" s="322"/>
      <c r="H86" s="165"/>
      <c r="I86" s="203">
        <f t="shared" si="1"/>
        <v>0</v>
      </c>
      <c r="J86" s="333"/>
      <c r="L86" s="119" t="s">
        <v>44</v>
      </c>
    </row>
    <row r="87" spans="1:30" ht="14.1" hidden="1" customHeight="1" outlineLevel="2">
      <c r="A87" s="201"/>
      <c r="B87" s="201"/>
      <c r="C87" s="202"/>
      <c r="D87" s="301"/>
      <c r="E87" s="322"/>
      <c r="F87" s="322"/>
      <c r="G87" s="322"/>
      <c r="H87" s="165"/>
      <c r="I87" s="203">
        <f t="shared" si="1"/>
        <v>0</v>
      </c>
      <c r="J87" s="333"/>
      <c r="L87" s="119" t="s">
        <v>44</v>
      </c>
    </row>
    <row r="88" spans="1:30" ht="14.1" hidden="1" customHeight="1" outlineLevel="2">
      <c r="A88" s="201"/>
      <c r="B88" s="201"/>
      <c r="C88" s="202"/>
      <c r="D88" s="301"/>
      <c r="E88" s="322"/>
      <c r="F88" s="322"/>
      <c r="G88" s="322"/>
      <c r="H88" s="165"/>
      <c r="I88" s="203">
        <f t="shared" si="1"/>
        <v>0</v>
      </c>
      <c r="J88" s="333"/>
      <c r="L88" s="119" t="s">
        <v>44</v>
      </c>
    </row>
    <row r="89" spans="1:30" ht="14.1" hidden="1" customHeight="1" outlineLevel="2">
      <c r="A89" s="201"/>
      <c r="B89" s="201"/>
      <c r="C89" s="202"/>
      <c r="D89" s="301"/>
      <c r="E89" s="322"/>
      <c r="F89" s="322"/>
      <c r="G89" s="322"/>
      <c r="H89" s="165"/>
      <c r="I89" s="203">
        <f t="shared" si="1"/>
        <v>0</v>
      </c>
      <c r="J89" s="333"/>
      <c r="L89" s="119" t="s">
        <v>44</v>
      </c>
    </row>
    <row r="90" spans="1:30" ht="14.1" hidden="1" customHeight="1" outlineLevel="2">
      <c r="A90" s="201"/>
      <c r="B90" s="201"/>
      <c r="C90" s="202"/>
      <c r="D90" s="301"/>
      <c r="E90" s="322"/>
      <c r="F90" s="322"/>
      <c r="G90" s="322"/>
      <c r="H90" s="165"/>
      <c r="I90" s="203">
        <f t="shared" si="1"/>
        <v>0</v>
      </c>
      <c r="J90" s="333"/>
      <c r="L90" s="119" t="s">
        <v>44</v>
      </c>
    </row>
    <row r="91" spans="1:30" ht="14.1" hidden="1" customHeight="1" outlineLevel="2">
      <c r="A91" s="201"/>
      <c r="B91" s="201"/>
      <c r="C91" s="202"/>
      <c r="D91" s="301"/>
      <c r="E91" s="322"/>
      <c r="F91" s="322"/>
      <c r="G91" s="322"/>
      <c r="H91" s="165"/>
      <c r="I91" s="203">
        <f t="shared" si="1"/>
        <v>0</v>
      </c>
      <c r="J91" s="333"/>
      <c r="L91" s="119" t="s">
        <v>44</v>
      </c>
    </row>
    <row r="92" spans="1:30" s="187" customFormat="1" ht="62.25" customHeight="1" collapsed="1">
      <c r="A92" s="229">
        <v>4</v>
      </c>
      <c r="B92" s="229" t="s">
        <v>54</v>
      </c>
      <c r="C92" s="229"/>
      <c r="D92" s="321" t="str">
        <f>IF('Key data'!C20="yes",CONCATENATE("Tooltip:",Example!O34),"")</f>
        <v/>
      </c>
      <c r="E92" s="321"/>
      <c r="F92" s="321"/>
      <c r="G92" s="321"/>
      <c r="H92" s="321"/>
      <c r="I92" s="227"/>
      <c r="J92" s="333"/>
      <c r="K92" s="188"/>
      <c r="L92" s="186" t="s">
        <v>44</v>
      </c>
      <c r="M92" s="185"/>
      <c r="N92" s="185"/>
      <c r="O92" s="185"/>
      <c r="P92" s="185"/>
      <c r="Q92" s="185"/>
      <c r="R92" s="185"/>
      <c r="S92" s="185"/>
      <c r="T92" s="185"/>
      <c r="U92" s="185"/>
      <c r="V92" s="185"/>
      <c r="W92" s="185"/>
      <c r="X92" s="185"/>
      <c r="Y92" s="185"/>
      <c r="Z92" s="185"/>
      <c r="AA92" s="185"/>
      <c r="AB92" s="185"/>
      <c r="AC92" s="185"/>
      <c r="AD92" s="185"/>
    </row>
    <row r="93" spans="1:30" ht="14.1" customHeight="1">
      <c r="A93" s="201"/>
      <c r="B93" s="201" t="s">
        <v>55</v>
      </c>
      <c r="C93" s="201"/>
      <c r="D93" s="180">
        <v>3</v>
      </c>
      <c r="E93" s="320"/>
      <c r="F93" s="320"/>
      <c r="G93" s="320"/>
      <c r="H93" s="165"/>
      <c r="I93" s="203">
        <f>ROUND(D93*H93,2)</f>
        <v>0</v>
      </c>
      <c r="J93" s="333"/>
      <c r="L93" s="119" t="s">
        <v>44</v>
      </c>
    </row>
    <row r="94" spans="1:30" ht="14.1" customHeight="1">
      <c r="A94" s="201"/>
      <c r="B94" s="201" t="s">
        <v>56</v>
      </c>
      <c r="C94" s="201"/>
      <c r="D94" s="180">
        <v>1</v>
      </c>
      <c r="E94" s="320"/>
      <c r="F94" s="320"/>
      <c r="G94" s="320"/>
      <c r="H94" s="165"/>
      <c r="I94" s="203">
        <f t="shared" ref="I94:I108" si="2">ROUND(D94*H94,2)</f>
        <v>0</v>
      </c>
      <c r="J94" s="333"/>
      <c r="L94" s="119" t="s">
        <v>44</v>
      </c>
    </row>
    <row r="95" spans="1:30" ht="14.1" customHeight="1">
      <c r="A95" s="201"/>
      <c r="B95" s="201" t="s">
        <v>57</v>
      </c>
      <c r="C95" s="201"/>
      <c r="D95" s="180">
        <v>1</v>
      </c>
      <c r="E95" s="320"/>
      <c r="F95" s="320"/>
      <c r="G95" s="320"/>
      <c r="H95" s="165"/>
      <c r="I95" s="203">
        <f t="shared" si="2"/>
        <v>0</v>
      </c>
      <c r="J95" s="333"/>
      <c r="L95" s="119" t="s">
        <v>44</v>
      </c>
    </row>
    <row r="96" spans="1:30" ht="14.1" hidden="1" customHeight="1" outlineLevel="1">
      <c r="A96" s="201"/>
      <c r="B96" s="201"/>
      <c r="C96" s="201"/>
      <c r="D96" s="180"/>
      <c r="E96" s="320"/>
      <c r="F96" s="320"/>
      <c r="G96" s="320"/>
      <c r="H96" s="165"/>
      <c r="I96" s="203">
        <f t="shared" si="2"/>
        <v>0</v>
      </c>
      <c r="J96" s="333"/>
      <c r="L96" s="119" t="s">
        <v>44</v>
      </c>
    </row>
    <row r="97" spans="1:30" ht="14.1" hidden="1" customHeight="1" outlineLevel="1">
      <c r="A97" s="201"/>
      <c r="B97" s="201"/>
      <c r="C97" s="201"/>
      <c r="D97" s="180"/>
      <c r="E97" s="320"/>
      <c r="F97" s="320"/>
      <c r="G97" s="320"/>
      <c r="H97" s="165"/>
      <c r="I97" s="203">
        <f t="shared" ref="I97:I102" si="3">ROUND(D97*H97,2)</f>
        <v>0</v>
      </c>
      <c r="J97" s="333"/>
      <c r="L97" s="119" t="s">
        <v>44</v>
      </c>
    </row>
    <row r="98" spans="1:30" ht="14.1" hidden="1" customHeight="1" outlineLevel="1">
      <c r="A98" s="201"/>
      <c r="B98" s="201"/>
      <c r="C98" s="201"/>
      <c r="D98" s="180"/>
      <c r="E98" s="320"/>
      <c r="F98" s="320"/>
      <c r="G98" s="320"/>
      <c r="H98" s="165"/>
      <c r="I98" s="203">
        <f t="shared" si="3"/>
        <v>0</v>
      </c>
      <c r="J98" s="333"/>
      <c r="L98" s="119" t="s">
        <v>44</v>
      </c>
    </row>
    <row r="99" spans="1:30" ht="14.1" hidden="1" customHeight="1" outlineLevel="1">
      <c r="A99" s="201"/>
      <c r="B99" s="201"/>
      <c r="C99" s="201"/>
      <c r="D99" s="180"/>
      <c r="E99" s="320"/>
      <c r="F99" s="320"/>
      <c r="G99" s="320"/>
      <c r="H99" s="165"/>
      <c r="I99" s="203">
        <f t="shared" si="3"/>
        <v>0</v>
      </c>
      <c r="J99" s="333"/>
      <c r="L99" s="120" t="s">
        <v>44</v>
      </c>
    </row>
    <row r="100" spans="1:30" ht="14.1" hidden="1" customHeight="1" outlineLevel="1">
      <c r="A100" s="201"/>
      <c r="B100" s="201"/>
      <c r="C100" s="201"/>
      <c r="D100" s="180"/>
      <c r="E100" s="320"/>
      <c r="F100" s="320"/>
      <c r="G100" s="320"/>
      <c r="H100" s="165"/>
      <c r="I100" s="203">
        <f t="shared" si="3"/>
        <v>0</v>
      </c>
      <c r="J100" s="333"/>
      <c r="L100" s="119" t="s">
        <v>44</v>
      </c>
    </row>
    <row r="101" spans="1:30" ht="14.1" hidden="1" customHeight="1" outlineLevel="1">
      <c r="A101" s="201"/>
      <c r="B101" s="201"/>
      <c r="C101" s="201"/>
      <c r="D101" s="180"/>
      <c r="E101" s="320"/>
      <c r="F101" s="320"/>
      <c r="G101" s="320"/>
      <c r="H101" s="165"/>
      <c r="I101" s="203">
        <f t="shared" si="3"/>
        <v>0</v>
      </c>
      <c r="J101" s="333"/>
      <c r="L101" s="119" t="s">
        <v>44</v>
      </c>
    </row>
    <row r="102" spans="1:30" ht="14.1" hidden="1" customHeight="1" outlineLevel="1">
      <c r="A102" s="201"/>
      <c r="B102" s="201"/>
      <c r="C102" s="201"/>
      <c r="D102" s="180"/>
      <c r="E102" s="320"/>
      <c r="F102" s="320"/>
      <c r="G102" s="320"/>
      <c r="H102" s="165"/>
      <c r="I102" s="203">
        <f t="shared" si="3"/>
        <v>0</v>
      </c>
      <c r="J102" s="333"/>
      <c r="L102" s="119" t="s">
        <v>44</v>
      </c>
    </row>
    <row r="103" spans="1:30" ht="14.1" hidden="1" customHeight="1" outlineLevel="1">
      <c r="A103" s="201"/>
      <c r="B103" s="201"/>
      <c r="C103" s="201"/>
      <c r="D103" s="180"/>
      <c r="E103" s="320"/>
      <c r="F103" s="320"/>
      <c r="G103" s="320"/>
      <c r="H103" s="165"/>
      <c r="I103" s="203">
        <f t="shared" si="2"/>
        <v>0</v>
      </c>
      <c r="J103" s="333"/>
      <c r="L103" s="119" t="s">
        <v>44</v>
      </c>
    </row>
    <row r="104" spans="1:30" ht="14.1" hidden="1" customHeight="1" outlineLevel="1">
      <c r="A104" s="201"/>
      <c r="B104" s="201"/>
      <c r="C104" s="201"/>
      <c r="D104" s="180"/>
      <c r="E104" s="320"/>
      <c r="F104" s="320"/>
      <c r="G104" s="320"/>
      <c r="H104" s="165"/>
      <c r="I104" s="203">
        <f t="shared" si="2"/>
        <v>0</v>
      </c>
      <c r="J104" s="333"/>
      <c r="L104" s="119" t="s">
        <v>44</v>
      </c>
    </row>
    <row r="105" spans="1:30" ht="14.1" hidden="1" customHeight="1" outlineLevel="1">
      <c r="A105" s="201"/>
      <c r="B105" s="201"/>
      <c r="C105" s="201"/>
      <c r="D105" s="180"/>
      <c r="E105" s="320"/>
      <c r="F105" s="320"/>
      <c r="G105" s="320"/>
      <c r="H105" s="165"/>
      <c r="I105" s="203">
        <f t="shared" si="2"/>
        <v>0</v>
      </c>
      <c r="J105" s="333"/>
      <c r="L105" s="120" t="s">
        <v>44</v>
      </c>
    </row>
    <row r="106" spans="1:30" ht="14.1" hidden="1" customHeight="1" outlineLevel="1">
      <c r="A106" s="201"/>
      <c r="B106" s="201"/>
      <c r="C106" s="201"/>
      <c r="D106" s="180"/>
      <c r="E106" s="320"/>
      <c r="F106" s="320"/>
      <c r="G106" s="320"/>
      <c r="H106" s="165"/>
      <c r="I106" s="203">
        <f t="shared" si="2"/>
        <v>0</v>
      </c>
      <c r="J106" s="333"/>
      <c r="L106" s="119" t="s">
        <v>44</v>
      </c>
    </row>
    <row r="107" spans="1:30" ht="14.1" hidden="1" customHeight="1" outlineLevel="1">
      <c r="A107" s="201"/>
      <c r="B107" s="201"/>
      <c r="C107" s="201"/>
      <c r="D107" s="180"/>
      <c r="E107" s="320"/>
      <c r="F107" s="320"/>
      <c r="G107" s="320"/>
      <c r="H107" s="165"/>
      <c r="I107" s="203">
        <f t="shared" si="2"/>
        <v>0</v>
      </c>
      <c r="J107" s="333"/>
      <c r="L107" s="119" t="s">
        <v>44</v>
      </c>
    </row>
    <row r="108" spans="1:30" ht="14.1" hidden="1" customHeight="1" outlineLevel="1">
      <c r="A108" s="201"/>
      <c r="B108" s="201"/>
      <c r="C108" s="201"/>
      <c r="D108" s="180"/>
      <c r="E108" s="320"/>
      <c r="F108" s="320"/>
      <c r="G108" s="320"/>
      <c r="H108" s="165"/>
      <c r="I108" s="203">
        <f t="shared" si="2"/>
        <v>0</v>
      </c>
      <c r="J108" s="333"/>
      <c r="L108" s="119" t="s">
        <v>44</v>
      </c>
    </row>
    <row r="109" spans="1:30" s="187" customFormat="1" ht="21.75" customHeight="1" collapsed="1">
      <c r="A109" s="229">
        <v>4</v>
      </c>
      <c r="B109" s="229" t="s">
        <v>58</v>
      </c>
      <c r="C109" s="229"/>
      <c r="D109" s="321" t="str">
        <f>IF('Key data'!C20="yes",CONCATENATE("Tooltip:",Example!O45),"")</f>
        <v/>
      </c>
      <c r="E109" s="321"/>
      <c r="F109" s="321"/>
      <c r="G109" s="321"/>
      <c r="H109" s="321"/>
      <c r="I109" s="227">
        <f>SUM(I110:I125)</f>
        <v>0</v>
      </c>
      <c r="J109" s="333"/>
      <c r="K109" s="188"/>
      <c r="L109" s="186" t="s">
        <v>44</v>
      </c>
      <c r="M109" s="185"/>
      <c r="N109" s="185"/>
      <c r="O109" s="185"/>
      <c r="P109" s="185"/>
      <c r="Q109" s="185"/>
      <c r="R109" s="185"/>
      <c r="S109" s="185"/>
      <c r="T109" s="185"/>
      <c r="U109" s="185"/>
      <c r="V109" s="185"/>
      <c r="W109" s="185"/>
      <c r="X109" s="185"/>
      <c r="Y109" s="185"/>
      <c r="Z109" s="185"/>
      <c r="AA109" s="185"/>
      <c r="AB109" s="185"/>
      <c r="AC109" s="185"/>
      <c r="AD109" s="185"/>
    </row>
    <row r="110" spans="1:30" ht="14.1" customHeight="1">
      <c r="A110" s="302"/>
      <c r="B110" s="201" t="s">
        <v>59</v>
      </c>
      <c r="C110" s="201"/>
      <c r="D110" s="160"/>
      <c r="E110" s="320" t="s">
        <v>50</v>
      </c>
      <c r="F110" s="320"/>
      <c r="G110" s="320"/>
      <c r="H110" s="165"/>
      <c r="I110" s="203">
        <f>ROUND(D110*H110,2)</f>
        <v>0</v>
      </c>
      <c r="J110" s="333"/>
      <c r="L110" s="119" t="s">
        <v>44</v>
      </c>
    </row>
    <row r="111" spans="1:30" ht="14.1" customHeight="1">
      <c r="A111" s="302"/>
      <c r="B111" s="201"/>
      <c r="C111" s="201"/>
      <c r="D111" s="160"/>
      <c r="E111" s="320"/>
      <c r="F111" s="320"/>
      <c r="G111" s="320"/>
      <c r="H111" s="165"/>
      <c r="I111" s="203">
        <f>ROUND(D111*H111,2)</f>
        <v>0</v>
      </c>
      <c r="J111" s="333"/>
      <c r="L111" s="119" t="s">
        <v>44</v>
      </c>
    </row>
    <row r="112" spans="1:30" ht="14.1" customHeight="1">
      <c r="A112" s="302"/>
      <c r="B112" s="201"/>
      <c r="C112" s="201"/>
      <c r="D112" s="160"/>
      <c r="E112" s="320"/>
      <c r="F112" s="320"/>
      <c r="G112" s="320"/>
      <c r="H112" s="165"/>
      <c r="I112" s="203">
        <f t="shared" ref="I112:I125" si="4">ROUND(D112*H112,2)</f>
        <v>0</v>
      </c>
      <c r="J112" s="333"/>
      <c r="L112" s="119" t="s">
        <v>44</v>
      </c>
    </row>
    <row r="113" spans="1:30" ht="14.1" customHeight="1">
      <c r="A113" s="302"/>
      <c r="B113" s="201"/>
      <c r="C113" s="201"/>
      <c r="D113" s="160"/>
      <c r="E113" s="320"/>
      <c r="F113" s="320"/>
      <c r="G113" s="320"/>
      <c r="H113" s="165"/>
      <c r="I113" s="203">
        <f t="shared" si="4"/>
        <v>0</v>
      </c>
      <c r="J113" s="333"/>
      <c r="L113" s="121" t="s">
        <v>44</v>
      </c>
    </row>
    <row r="114" spans="1:30" s="6" customFormat="1" ht="14.1" customHeight="1">
      <c r="A114" s="201"/>
      <c r="B114" s="201"/>
      <c r="C114" s="201"/>
      <c r="D114" s="160"/>
      <c r="E114" s="320"/>
      <c r="F114" s="320"/>
      <c r="G114" s="320"/>
      <c r="H114" s="165"/>
      <c r="I114" s="203">
        <f t="shared" ref="I114:I119" si="5">ROUND(D114*H114,2)</f>
        <v>0</v>
      </c>
      <c r="J114" s="333"/>
      <c r="L114" s="121" t="s">
        <v>44</v>
      </c>
      <c r="M114" s="37"/>
      <c r="N114" s="37"/>
      <c r="O114" s="37"/>
      <c r="P114" s="37"/>
      <c r="Q114" s="37"/>
      <c r="R114" s="37"/>
      <c r="S114" s="37"/>
      <c r="T114" s="37"/>
      <c r="U114" s="37"/>
      <c r="V114" s="37"/>
      <c r="W114" s="37"/>
      <c r="X114" s="37"/>
      <c r="Y114" s="37"/>
      <c r="Z114" s="37"/>
      <c r="AA114" s="37"/>
      <c r="AB114" s="37"/>
      <c r="AC114" s="37"/>
      <c r="AD114" s="37"/>
    </row>
    <row r="115" spans="1:30" s="6" customFormat="1" ht="14.1" customHeight="1" outlineLevel="1">
      <c r="A115" s="201"/>
      <c r="B115" s="201"/>
      <c r="C115" s="201"/>
      <c r="D115" s="160"/>
      <c r="E115" s="320"/>
      <c r="F115" s="320"/>
      <c r="G115" s="320"/>
      <c r="H115" s="165"/>
      <c r="I115" s="203">
        <f t="shared" si="5"/>
        <v>0</v>
      </c>
      <c r="J115" s="333"/>
      <c r="L115" s="119" t="s">
        <v>44</v>
      </c>
      <c r="M115" s="37"/>
      <c r="N115" s="37"/>
      <c r="O115" s="37"/>
      <c r="P115" s="37"/>
      <c r="Q115" s="37"/>
      <c r="R115" s="37"/>
      <c r="S115" s="37"/>
      <c r="T115" s="37"/>
      <c r="U115" s="37"/>
      <c r="V115" s="37"/>
      <c r="W115" s="37"/>
      <c r="X115" s="37"/>
      <c r="Y115" s="37"/>
      <c r="Z115" s="37"/>
      <c r="AA115" s="37"/>
      <c r="AB115" s="37"/>
      <c r="AC115" s="37"/>
      <c r="AD115" s="37"/>
    </row>
    <row r="116" spans="1:30" s="6" customFormat="1" ht="14.1" customHeight="1" outlineLevel="1">
      <c r="A116" s="201"/>
      <c r="B116" s="201"/>
      <c r="C116" s="201"/>
      <c r="D116" s="160"/>
      <c r="E116" s="320"/>
      <c r="F116" s="320"/>
      <c r="G116" s="320"/>
      <c r="H116" s="165"/>
      <c r="I116" s="203">
        <f t="shared" si="5"/>
        <v>0</v>
      </c>
      <c r="J116" s="333"/>
      <c r="L116" s="119" t="s">
        <v>44</v>
      </c>
      <c r="M116" s="37"/>
      <c r="N116" s="37"/>
      <c r="O116" s="37"/>
      <c r="P116" s="37"/>
      <c r="Q116" s="37"/>
      <c r="R116" s="37"/>
      <c r="S116" s="37"/>
      <c r="T116" s="37"/>
      <c r="U116" s="37"/>
      <c r="V116" s="37"/>
      <c r="W116" s="37"/>
      <c r="X116" s="37"/>
      <c r="Y116" s="37"/>
      <c r="Z116" s="37"/>
      <c r="AA116" s="37"/>
      <c r="AB116" s="37"/>
      <c r="AC116" s="37"/>
      <c r="AD116" s="37"/>
    </row>
    <row r="117" spans="1:30" s="6" customFormat="1" ht="14.1" customHeight="1" outlineLevel="1">
      <c r="A117" s="201"/>
      <c r="B117" s="201"/>
      <c r="C117" s="201"/>
      <c r="D117" s="160"/>
      <c r="E117" s="320"/>
      <c r="F117" s="320"/>
      <c r="G117" s="320"/>
      <c r="H117" s="165"/>
      <c r="I117" s="203">
        <f t="shared" si="5"/>
        <v>0</v>
      </c>
      <c r="J117" s="333"/>
      <c r="L117" s="120" t="s">
        <v>44</v>
      </c>
      <c r="M117" s="37"/>
      <c r="N117" s="37"/>
      <c r="O117" s="37"/>
      <c r="P117" s="37"/>
      <c r="Q117" s="37"/>
      <c r="R117" s="37"/>
      <c r="S117" s="37"/>
      <c r="T117" s="37"/>
      <c r="U117" s="37"/>
      <c r="V117" s="37"/>
      <c r="W117" s="37"/>
      <c r="X117" s="37"/>
      <c r="Y117" s="37"/>
      <c r="Z117" s="37"/>
      <c r="AA117" s="37"/>
      <c r="AB117" s="37"/>
      <c r="AC117" s="37"/>
      <c r="AD117" s="37"/>
    </row>
    <row r="118" spans="1:30" s="6" customFormat="1" ht="14.1" customHeight="1" outlineLevel="1">
      <c r="A118" s="201"/>
      <c r="B118" s="201"/>
      <c r="C118" s="201"/>
      <c r="D118" s="160"/>
      <c r="E118" s="320"/>
      <c r="F118" s="320"/>
      <c r="G118" s="320"/>
      <c r="H118" s="165"/>
      <c r="I118" s="203">
        <f t="shared" si="5"/>
        <v>0</v>
      </c>
      <c r="J118" s="333"/>
      <c r="L118" s="177" t="s">
        <v>44</v>
      </c>
      <c r="M118" s="37"/>
      <c r="N118" s="37"/>
      <c r="O118" s="37"/>
      <c r="P118" s="37"/>
      <c r="Q118" s="37"/>
      <c r="R118" s="37"/>
      <c r="S118" s="37"/>
      <c r="T118" s="37"/>
      <c r="U118" s="37"/>
      <c r="V118" s="37"/>
      <c r="W118" s="37"/>
      <c r="X118" s="37"/>
      <c r="Y118" s="37"/>
      <c r="Z118" s="37"/>
      <c r="AA118" s="37"/>
      <c r="AB118" s="37"/>
      <c r="AC118" s="37"/>
      <c r="AD118" s="37"/>
    </row>
    <row r="119" spans="1:30" ht="14.1" customHeight="1" outlineLevel="1">
      <c r="A119" s="201"/>
      <c r="B119" s="201"/>
      <c r="C119" s="201"/>
      <c r="D119" s="160"/>
      <c r="E119" s="320"/>
      <c r="F119" s="320"/>
      <c r="G119" s="320"/>
      <c r="H119" s="165"/>
      <c r="I119" s="203">
        <f t="shared" si="5"/>
        <v>0</v>
      </c>
      <c r="J119" s="333"/>
      <c r="L119" s="177" t="s">
        <v>44</v>
      </c>
    </row>
    <row r="120" spans="1:30" s="6" customFormat="1" ht="14.1" customHeight="1" outlineLevel="1">
      <c r="A120" s="201"/>
      <c r="B120" s="201"/>
      <c r="C120" s="201"/>
      <c r="D120" s="160"/>
      <c r="E120" s="320"/>
      <c r="F120" s="320"/>
      <c r="G120" s="320"/>
      <c r="H120" s="165"/>
      <c r="I120" s="203">
        <f t="shared" si="4"/>
        <v>0</v>
      </c>
      <c r="J120" s="333"/>
      <c r="L120" s="121" t="s">
        <v>44</v>
      </c>
      <c r="M120" s="37"/>
      <c r="N120" s="37"/>
      <c r="O120" s="37"/>
      <c r="P120" s="37"/>
      <c r="Q120" s="37"/>
      <c r="R120" s="37"/>
      <c r="S120" s="37"/>
      <c r="T120" s="37"/>
      <c r="U120" s="37"/>
      <c r="V120" s="37"/>
      <c r="W120" s="37"/>
      <c r="X120" s="37"/>
      <c r="Y120" s="37"/>
      <c r="Z120" s="37"/>
      <c r="AA120" s="37"/>
      <c r="AB120" s="37"/>
      <c r="AC120" s="37"/>
      <c r="AD120" s="37"/>
    </row>
    <row r="121" spans="1:30" s="6" customFormat="1" ht="14.1" customHeight="1" outlineLevel="1">
      <c r="A121" s="201"/>
      <c r="B121" s="201"/>
      <c r="C121" s="201"/>
      <c r="D121" s="160"/>
      <c r="E121" s="320"/>
      <c r="F121" s="320"/>
      <c r="G121" s="320"/>
      <c r="H121" s="165"/>
      <c r="I121" s="203">
        <f t="shared" si="4"/>
        <v>0</v>
      </c>
      <c r="J121" s="333"/>
      <c r="L121" s="119" t="s">
        <v>44</v>
      </c>
      <c r="M121" s="37"/>
      <c r="N121" s="37"/>
      <c r="O121" s="37"/>
      <c r="P121" s="37"/>
      <c r="Q121" s="37"/>
      <c r="R121" s="37"/>
      <c r="S121" s="37"/>
      <c r="T121" s="37"/>
      <c r="U121" s="37"/>
      <c r="V121" s="37"/>
      <c r="W121" s="37"/>
      <c r="X121" s="37"/>
      <c r="Y121" s="37"/>
      <c r="Z121" s="37"/>
      <c r="AA121" s="37"/>
      <c r="AB121" s="37"/>
      <c r="AC121" s="37"/>
      <c r="AD121" s="37"/>
    </row>
    <row r="122" spans="1:30" s="6" customFormat="1" ht="14.1" customHeight="1" outlineLevel="1">
      <c r="A122" s="201"/>
      <c r="B122" s="201"/>
      <c r="C122" s="201"/>
      <c r="D122" s="160"/>
      <c r="E122" s="320"/>
      <c r="F122" s="320"/>
      <c r="G122" s="320"/>
      <c r="H122" s="165"/>
      <c r="I122" s="203">
        <f t="shared" si="4"/>
        <v>0</v>
      </c>
      <c r="J122" s="333"/>
      <c r="L122" s="119" t="s">
        <v>44</v>
      </c>
      <c r="M122" s="37"/>
      <c r="N122" s="37"/>
      <c r="O122" s="37"/>
      <c r="P122" s="37"/>
      <c r="Q122" s="37"/>
      <c r="R122" s="37"/>
      <c r="S122" s="37"/>
      <c r="T122" s="37"/>
      <c r="U122" s="37"/>
      <c r="V122" s="37"/>
      <c r="W122" s="37"/>
      <c r="X122" s="37"/>
      <c r="Y122" s="37"/>
      <c r="Z122" s="37"/>
      <c r="AA122" s="37"/>
      <c r="AB122" s="37"/>
      <c r="AC122" s="37"/>
      <c r="AD122" s="37"/>
    </row>
    <row r="123" spans="1:30" s="6" customFormat="1" ht="14.1" customHeight="1" outlineLevel="1">
      <c r="A123" s="201"/>
      <c r="B123" s="201"/>
      <c r="C123" s="201"/>
      <c r="D123" s="160"/>
      <c r="E123" s="320"/>
      <c r="F123" s="320"/>
      <c r="G123" s="320"/>
      <c r="H123" s="165"/>
      <c r="I123" s="203">
        <f t="shared" si="4"/>
        <v>0</v>
      </c>
      <c r="J123" s="333"/>
      <c r="L123" s="120" t="s">
        <v>44</v>
      </c>
      <c r="M123" s="37"/>
      <c r="N123" s="37"/>
      <c r="O123" s="37"/>
      <c r="P123" s="37"/>
      <c r="Q123" s="37"/>
      <c r="R123" s="37"/>
      <c r="S123" s="37"/>
      <c r="T123" s="37"/>
      <c r="U123" s="37"/>
      <c r="V123" s="37"/>
      <c r="W123" s="37"/>
      <c r="X123" s="37"/>
      <c r="Y123" s="37"/>
      <c r="Z123" s="37"/>
      <c r="AA123" s="37"/>
      <c r="AB123" s="37"/>
      <c r="AC123" s="37"/>
      <c r="AD123" s="37"/>
    </row>
    <row r="124" spans="1:30" s="6" customFormat="1" ht="14.1" customHeight="1" outlineLevel="1">
      <c r="A124" s="201"/>
      <c r="B124" s="201"/>
      <c r="C124" s="201"/>
      <c r="D124" s="160"/>
      <c r="E124" s="320"/>
      <c r="F124" s="320"/>
      <c r="G124" s="320"/>
      <c r="H124" s="165"/>
      <c r="I124" s="203">
        <f t="shared" si="4"/>
        <v>0</v>
      </c>
      <c r="J124" s="333"/>
      <c r="L124" s="177" t="s">
        <v>44</v>
      </c>
      <c r="M124" s="37"/>
      <c r="N124" s="37"/>
      <c r="O124" s="37"/>
      <c r="P124" s="37"/>
      <c r="Q124" s="37"/>
      <c r="R124" s="37"/>
      <c r="S124" s="37"/>
      <c r="T124" s="37"/>
      <c r="U124" s="37"/>
      <c r="V124" s="37"/>
      <c r="W124" s="37"/>
      <c r="X124" s="37"/>
      <c r="Y124" s="37"/>
      <c r="Z124" s="37"/>
      <c r="AA124" s="37"/>
      <c r="AB124" s="37"/>
      <c r="AC124" s="37"/>
      <c r="AD124" s="37"/>
    </row>
    <row r="125" spans="1:30" ht="14.1" customHeight="1" outlineLevel="1">
      <c r="A125" s="201"/>
      <c r="B125" s="201"/>
      <c r="C125" s="201"/>
      <c r="D125" s="160"/>
      <c r="E125" s="320"/>
      <c r="F125" s="320"/>
      <c r="G125" s="320"/>
      <c r="H125" s="165"/>
      <c r="I125" s="203">
        <f t="shared" si="4"/>
        <v>0</v>
      </c>
      <c r="J125" s="333"/>
      <c r="L125" s="177" t="s">
        <v>44</v>
      </c>
    </row>
    <row r="126" spans="1:30" s="187" customFormat="1" ht="91.5" customHeight="1">
      <c r="A126" s="169">
        <v>6</v>
      </c>
      <c r="B126" s="228" t="s">
        <v>60</v>
      </c>
      <c r="C126" s="169"/>
      <c r="D126" s="321" t="str">
        <f>IF('Key data'!C20="yes",CONCATENATE("Tooltip:",Example!O56),"")</f>
        <v/>
      </c>
      <c r="E126" s="321"/>
      <c r="F126" s="321"/>
      <c r="G126" s="321"/>
      <c r="H126" s="321"/>
      <c r="I126" s="227">
        <f>SUM(I127:I136)</f>
        <v>0</v>
      </c>
      <c r="J126" s="333"/>
      <c r="K126" s="188"/>
      <c r="L126" s="189"/>
      <c r="M126" s="185"/>
      <c r="N126" s="185"/>
      <c r="O126" s="185"/>
      <c r="P126" s="185"/>
      <c r="Q126" s="185"/>
      <c r="R126" s="185"/>
      <c r="S126" s="185"/>
      <c r="T126" s="185"/>
      <c r="U126" s="185"/>
      <c r="V126" s="185"/>
      <c r="W126" s="185"/>
      <c r="X126" s="185"/>
      <c r="Y126" s="185"/>
      <c r="Z126" s="185"/>
      <c r="AA126" s="185"/>
      <c r="AB126" s="185"/>
      <c r="AC126" s="185"/>
      <c r="AD126" s="185"/>
    </row>
    <row r="127" spans="1:30" ht="14.1" customHeight="1">
      <c r="A127" s="302"/>
      <c r="B127" s="201" t="s">
        <v>157</v>
      </c>
      <c r="C127" s="201"/>
      <c r="D127" s="301"/>
      <c r="E127" s="160"/>
      <c r="F127" s="160"/>
      <c r="G127" s="160"/>
      <c r="H127" s="165"/>
      <c r="I127" s="203"/>
      <c r="J127" s="333"/>
      <c r="L127" s="177" t="s">
        <v>44</v>
      </c>
    </row>
    <row r="128" spans="1:30" ht="14.1" customHeight="1">
      <c r="A128" s="201"/>
      <c r="B128" s="204"/>
      <c r="C128" s="201"/>
      <c r="D128" s="301"/>
      <c r="E128" s="160"/>
      <c r="F128" s="160"/>
      <c r="G128" s="160"/>
      <c r="H128" s="165"/>
      <c r="I128" s="203">
        <f t="shared" ref="I128:I136" si="6">ROUND(D128*F128*H128,2)</f>
        <v>0</v>
      </c>
      <c r="J128" s="333"/>
      <c r="L128" s="177" t="s">
        <v>44</v>
      </c>
    </row>
    <row r="129" spans="1:30" ht="14.1" customHeight="1">
      <c r="A129" s="201"/>
      <c r="B129" s="204"/>
      <c r="C129" s="201"/>
      <c r="D129" s="301"/>
      <c r="E129" s="160"/>
      <c r="F129" s="160"/>
      <c r="G129" s="160"/>
      <c r="H129" s="165"/>
      <c r="I129" s="203">
        <f t="shared" ref="I129:I132" si="7">ROUND(D129*F129*H129,2)</f>
        <v>0</v>
      </c>
      <c r="J129" s="333"/>
      <c r="L129" s="177" t="s">
        <v>44</v>
      </c>
    </row>
    <row r="130" spans="1:30" ht="14.1" customHeight="1">
      <c r="A130" s="201"/>
      <c r="B130" s="204"/>
      <c r="C130" s="201"/>
      <c r="D130" s="301"/>
      <c r="E130" s="160"/>
      <c r="F130" s="160"/>
      <c r="G130" s="160"/>
      <c r="H130" s="165"/>
      <c r="I130" s="203">
        <f t="shared" si="7"/>
        <v>0</v>
      </c>
      <c r="J130" s="333"/>
      <c r="L130" s="177" t="s">
        <v>44</v>
      </c>
    </row>
    <row r="131" spans="1:30" ht="14.1" customHeight="1" outlineLevel="1">
      <c r="A131" s="201"/>
      <c r="B131" s="204"/>
      <c r="C131" s="201"/>
      <c r="D131" s="301"/>
      <c r="E131" s="160"/>
      <c r="F131" s="160"/>
      <c r="G131" s="160"/>
      <c r="H131" s="165"/>
      <c r="I131" s="203">
        <f t="shared" si="7"/>
        <v>0</v>
      </c>
      <c r="J131" s="333"/>
      <c r="L131" s="177" t="s">
        <v>44</v>
      </c>
    </row>
    <row r="132" spans="1:30" ht="14.1" customHeight="1" outlineLevel="1">
      <c r="A132" s="201"/>
      <c r="B132" s="204"/>
      <c r="C132" s="201"/>
      <c r="D132" s="301"/>
      <c r="E132" s="160"/>
      <c r="F132" s="160"/>
      <c r="G132" s="160"/>
      <c r="H132" s="165"/>
      <c r="I132" s="203">
        <f t="shared" si="7"/>
        <v>0</v>
      </c>
      <c r="J132" s="333"/>
      <c r="L132" s="177" t="s">
        <v>44</v>
      </c>
    </row>
    <row r="133" spans="1:30" ht="14.1" customHeight="1" outlineLevel="1">
      <c r="A133" s="201"/>
      <c r="B133" s="204"/>
      <c r="C133" s="201"/>
      <c r="D133" s="301"/>
      <c r="E133" s="160"/>
      <c r="F133" s="160"/>
      <c r="G133" s="160"/>
      <c r="H133" s="165"/>
      <c r="I133" s="203">
        <f t="shared" si="6"/>
        <v>0</v>
      </c>
      <c r="J133" s="333"/>
      <c r="L133" s="177" t="s">
        <v>44</v>
      </c>
    </row>
    <row r="134" spans="1:30" ht="14.1" customHeight="1" outlineLevel="1">
      <c r="A134" s="201"/>
      <c r="B134" s="204"/>
      <c r="C134" s="201"/>
      <c r="D134" s="301"/>
      <c r="E134" s="160"/>
      <c r="F134" s="160"/>
      <c r="G134" s="160"/>
      <c r="H134" s="165"/>
      <c r="I134" s="203">
        <f t="shared" si="6"/>
        <v>0</v>
      </c>
      <c r="J134" s="333"/>
      <c r="L134" s="177" t="s">
        <v>44</v>
      </c>
    </row>
    <row r="135" spans="1:30" ht="14.1" customHeight="1" outlineLevel="1">
      <c r="A135" s="201"/>
      <c r="B135" s="204"/>
      <c r="C135" s="201"/>
      <c r="D135" s="301"/>
      <c r="E135" s="160"/>
      <c r="F135" s="160"/>
      <c r="G135" s="160"/>
      <c r="H135" s="165"/>
      <c r="I135" s="203">
        <f t="shared" si="6"/>
        <v>0</v>
      </c>
      <c r="J135" s="333"/>
      <c r="L135" s="177" t="s">
        <v>44</v>
      </c>
    </row>
    <row r="136" spans="1:30" ht="14.1" customHeight="1" outlineLevel="1">
      <c r="A136" s="201"/>
      <c r="B136" s="204"/>
      <c r="C136" s="201"/>
      <c r="D136" s="301"/>
      <c r="E136" s="160"/>
      <c r="F136" s="160"/>
      <c r="G136" s="160"/>
      <c r="H136" s="165"/>
      <c r="I136" s="203">
        <f t="shared" si="6"/>
        <v>0</v>
      </c>
      <c r="J136" s="333"/>
      <c r="L136" s="177" t="s">
        <v>44</v>
      </c>
    </row>
    <row r="137" spans="1:30" s="187" customFormat="1" ht="65.45" customHeight="1">
      <c r="A137" s="169">
        <v>7</v>
      </c>
      <c r="B137" s="228" t="s">
        <v>61</v>
      </c>
      <c r="C137" s="169"/>
      <c r="D137" s="321" t="str">
        <f>IF('Key data'!C20="yes",CONCATENATE("Tooltip:",Example!O61),"")</f>
        <v/>
      </c>
      <c r="E137" s="321"/>
      <c r="F137" s="321"/>
      <c r="G137" s="321"/>
      <c r="H137" s="321"/>
      <c r="I137" s="227">
        <f>SUM(I138:I142)</f>
        <v>0</v>
      </c>
      <c r="J137" s="333"/>
      <c r="K137" s="188"/>
      <c r="L137" s="186"/>
      <c r="M137" s="185"/>
      <c r="N137" s="185"/>
      <c r="O137" s="185"/>
      <c r="P137" s="185"/>
      <c r="Q137" s="185"/>
      <c r="R137" s="185"/>
      <c r="S137" s="185"/>
      <c r="T137" s="185"/>
      <c r="U137" s="185"/>
      <c r="V137" s="185"/>
      <c r="W137" s="185"/>
      <c r="X137" s="185"/>
      <c r="Y137" s="185"/>
      <c r="Z137" s="185"/>
      <c r="AA137" s="185"/>
      <c r="AB137" s="185"/>
      <c r="AC137" s="185"/>
      <c r="AD137" s="185"/>
    </row>
    <row r="138" spans="1:30" ht="14.1" customHeight="1">
      <c r="A138" s="201"/>
      <c r="B138" s="201"/>
      <c r="C138" s="201"/>
      <c r="D138" s="164"/>
      <c r="E138" s="160"/>
      <c r="F138" s="160"/>
      <c r="G138" s="160"/>
      <c r="H138" s="165"/>
      <c r="I138" s="203">
        <f>ROUND(D138*F138*H138,2)</f>
        <v>0</v>
      </c>
      <c r="J138" s="333"/>
      <c r="L138" s="177" t="s">
        <v>44</v>
      </c>
    </row>
    <row r="139" spans="1:30" ht="14.1" customHeight="1">
      <c r="A139" s="201"/>
      <c r="B139" s="201"/>
      <c r="C139" s="201"/>
      <c r="D139" s="301"/>
      <c r="E139" s="160"/>
      <c r="F139" s="160"/>
      <c r="G139" s="160"/>
      <c r="H139" s="165"/>
      <c r="I139" s="203">
        <f t="shared" ref="I139:I142" si="8">ROUND(D139*F139*H139,2)</f>
        <v>0</v>
      </c>
      <c r="J139" s="333"/>
      <c r="L139" s="177" t="s">
        <v>44</v>
      </c>
    </row>
    <row r="140" spans="1:30" ht="14.1" customHeight="1" outlineLevel="1">
      <c r="A140" s="201"/>
      <c r="B140" s="201"/>
      <c r="C140" s="201"/>
      <c r="D140" s="301"/>
      <c r="E140" s="160"/>
      <c r="F140" s="160"/>
      <c r="G140" s="160"/>
      <c r="H140" s="165"/>
      <c r="I140" s="203">
        <f t="shared" si="8"/>
        <v>0</v>
      </c>
      <c r="J140" s="333"/>
      <c r="L140" s="177" t="s">
        <v>44</v>
      </c>
    </row>
    <row r="141" spans="1:30" ht="14.1" customHeight="1" outlineLevel="1">
      <c r="A141" s="201"/>
      <c r="B141" s="201"/>
      <c r="C141" s="201"/>
      <c r="D141" s="301"/>
      <c r="E141" s="160"/>
      <c r="F141" s="160"/>
      <c r="G141" s="160"/>
      <c r="H141" s="165"/>
      <c r="I141" s="203">
        <f t="shared" si="8"/>
        <v>0</v>
      </c>
      <c r="J141" s="333"/>
      <c r="L141" s="177" t="s">
        <v>44</v>
      </c>
    </row>
    <row r="142" spans="1:30" ht="14.1" customHeight="1" outlineLevel="1">
      <c r="A142" s="201"/>
      <c r="B142" s="204"/>
      <c r="C142" s="201"/>
      <c r="D142" s="301"/>
      <c r="E142" s="160"/>
      <c r="F142" s="160"/>
      <c r="G142" s="160"/>
      <c r="H142" s="165"/>
      <c r="I142" s="203">
        <f t="shared" si="8"/>
        <v>0</v>
      </c>
      <c r="J142" s="333"/>
      <c r="L142" s="177" t="s">
        <v>44</v>
      </c>
    </row>
    <row r="143" spans="1:30" s="8" customFormat="1" ht="25.5" customHeight="1">
      <c r="A143" s="230"/>
      <c r="B143" s="324" t="s">
        <v>62</v>
      </c>
      <c r="C143" s="324"/>
      <c r="D143" s="324"/>
      <c r="E143" s="324"/>
      <c r="F143" s="324"/>
      <c r="G143" s="324"/>
      <c r="H143" s="324"/>
      <c r="I143" s="231">
        <f>I109+I92+I43+I5+I73+I126+I137</f>
        <v>0</v>
      </c>
      <c r="J143" s="333"/>
      <c r="K143" s="71"/>
      <c r="L143" s="121"/>
      <c r="M143" s="35"/>
      <c r="N143" s="35"/>
      <c r="O143" s="35"/>
      <c r="P143" s="35"/>
      <c r="Q143" s="35"/>
      <c r="R143" s="35"/>
      <c r="S143" s="35"/>
      <c r="T143" s="35"/>
      <c r="U143" s="35"/>
      <c r="V143" s="35"/>
      <c r="W143" s="35"/>
      <c r="X143" s="35"/>
      <c r="Y143" s="35"/>
      <c r="Z143" s="35"/>
      <c r="AA143" s="35"/>
      <c r="AB143" s="35"/>
      <c r="AC143" s="35"/>
      <c r="AD143" s="35"/>
    </row>
    <row r="144" spans="1:30" s="187" customFormat="1" ht="33" customHeight="1">
      <c r="A144" s="229">
        <v>8</v>
      </c>
      <c r="B144" s="229" t="s">
        <v>63</v>
      </c>
      <c r="C144" s="229"/>
      <c r="D144" s="321" t="str">
        <f>IF('Key data'!C20="yes",CONCATENATE("Tooltip:",Example!O65),"")</f>
        <v/>
      </c>
      <c r="E144" s="321"/>
      <c r="F144" s="321"/>
      <c r="G144" s="321"/>
      <c r="H144" s="321"/>
      <c r="I144" s="306">
        <f>I145</f>
        <v>0</v>
      </c>
      <c r="J144" s="233"/>
      <c r="K144" s="188"/>
      <c r="L144" s="186"/>
      <c r="M144" s="185"/>
      <c r="N144" s="185"/>
      <c r="O144" s="185"/>
      <c r="P144" s="185"/>
      <c r="Q144" s="185"/>
      <c r="R144" s="185"/>
      <c r="S144" s="185"/>
      <c r="T144" s="185"/>
      <c r="U144" s="185"/>
      <c r="V144" s="185"/>
      <c r="W144" s="185"/>
      <c r="X144" s="185"/>
      <c r="Y144" s="185"/>
      <c r="Z144" s="185"/>
      <c r="AA144" s="185"/>
      <c r="AB144" s="185"/>
      <c r="AC144" s="185"/>
      <c r="AD144" s="185"/>
    </row>
    <row r="145" spans="1:30" ht="38.450000000000003" customHeight="1">
      <c r="A145" s="234"/>
      <c r="B145" s="234" t="s">
        <v>64</v>
      </c>
      <c r="C145" s="234"/>
      <c r="D145" s="235"/>
      <c r="E145" s="235"/>
      <c r="F145" s="235"/>
      <c r="G145" s="235"/>
      <c r="H145" s="236"/>
      <c r="I145" s="304">
        <f>ROUND(D145*H145,2)</f>
        <v>0</v>
      </c>
      <c r="J145" s="238"/>
      <c r="L145" s="177" t="s">
        <v>44</v>
      </c>
    </row>
    <row r="146" spans="1:30" s="193" customFormat="1" ht="42" customHeight="1">
      <c r="A146" s="239"/>
      <c r="B146" s="239" t="s">
        <v>65</v>
      </c>
      <c r="C146" s="239"/>
      <c r="D146" s="239"/>
      <c r="E146" s="239"/>
      <c r="F146" s="239"/>
      <c r="G146" s="239"/>
      <c r="H146" s="240"/>
      <c r="I146" s="305">
        <f>I143+I144</f>
        <v>0</v>
      </c>
      <c r="J146" s="242"/>
      <c r="K146" s="190"/>
      <c r="L146" s="191"/>
      <c r="M146" s="192"/>
      <c r="N146" s="192"/>
      <c r="O146" s="192"/>
      <c r="P146" s="192"/>
      <c r="Q146" s="192"/>
      <c r="R146" s="192"/>
      <c r="S146" s="192"/>
      <c r="T146" s="192"/>
      <c r="U146" s="192"/>
      <c r="V146" s="192"/>
      <c r="W146" s="192"/>
      <c r="X146" s="192"/>
      <c r="Y146" s="192"/>
      <c r="Z146" s="192"/>
      <c r="AA146" s="192"/>
      <c r="AB146" s="192"/>
      <c r="AC146" s="192"/>
      <c r="AD146" s="192"/>
    </row>
    <row r="147" spans="1:30" s="187" customFormat="1" ht="43.5" customHeight="1">
      <c r="A147" s="169">
        <v>5</v>
      </c>
      <c r="B147" s="228" t="s">
        <v>66</v>
      </c>
      <c r="C147" s="169"/>
      <c r="D147" s="321" t="str">
        <f>IF('Key data'!C20="yes",CONCATENATE("Tooltip:",Example!O68),"")</f>
        <v/>
      </c>
      <c r="E147" s="321"/>
      <c r="F147" s="321"/>
      <c r="G147" s="321"/>
      <c r="H147" s="321"/>
      <c r="I147" s="232">
        <v>0</v>
      </c>
      <c r="J147" s="233"/>
      <c r="K147" s="188"/>
      <c r="L147" s="186"/>
      <c r="M147" s="185"/>
      <c r="N147" s="185"/>
      <c r="O147" s="185"/>
      <c r="P147" s="185"/>
      <c r="Q147" s="185"/>
      <c r="R147" s="185"/>
      <c r="S147" s="185"/>
      <c r="T147" s="185"/>
      <c r="U147" s="185"/>
      <c r="V147" s="185"/>
      <c r="W147" s="185"/>
      <c r="X147" s="185"/>
      <c r="Y147" s="185"/>
      <c r="Z147" s="185"/>
      <c r="AA147" s="185"/>
      <c r="AB147" s="185"/>
      <c r="AC147" s="185"/>
      <c r="AD147" s="185"/>
    </row>
    <row r="148" spans="1:30" ht="28.15" hidden="1" customHeight="1">
      <c r="A148" s="207"/>
      <c r="B148" s="208" t="s">
        <v>67</v>
      </c>
      <c r="C148" s="209"/>
      <c r="D148" s="210">
        <v>1</v>
      </c>
      <c r="E148" s="210" t="s">
        <v>68</v>
      </c>
      <c r="F148" s="210">
        <v>1</v>
      </c>
      <c r="G148" s="211" t="s">
        <v>69</v>
      </c>
      <c r="H148" s="212">
        <f>'Forwarding of funds'!I147</f>
        <v>0</v>
      </c>
      <c r="I148" s="243">
        <f>D148*F148*H148</f>
        <v>0</v>
      </c>
      <c r="J148" s="238"/>
      <c r="L148" s="177" t="s">
        <v>44</v>
      </c>
    </row>
    <row r="149" spans="1:30" ht="25.9" hidden="1" customHeight="1">
      <c r="A149" s="207"/>
      <c r="B149" s="208" t="s">
        <v>67</v>
      </c>
      <c r="C149" s="209"/>
      <c r="D149" s="210">
        <v>1</v>
      </c>
      <c r="E149" s="210" t="s">
        <v>68</v>
      </c>
      <c r="F149" s="210">
        <v>1</v>
      </c>
      <c r="G149" s="211" t="s">
        <v>69</v>
      </c>
      <c r="H149" s="213">
        <v>0</v>
      </c>
      <c r="I149" s="243">
        <f t="shared" ref="I149:I153" si="9">D149*F149*H149</f>
        <v>0</v>
      </c>
      <c r="J149" s="238"/>
      <c r="L149" s="177" t="s">
        <v>44</v>
      </c>
    </row>
    <row r="150" spans="1:30" ht="25.9" hidden="1" customHeight="1">
      <c r="A150" s="207"/>
      <c r="B150" s="208" t="s">
        <v>67</v>
      </c>
      <c r="C150" s="209"/>
      <c r="D150" s="210">
        <v>1</v>
      </c>
      <c r="E150" s="210" t="s">
        <v>68</v>
      </c>
      <c r="F150" s="210">
        <v>1</v>
      </c>
      <c r="G150" s="211" t="s">
        <v>69</v>
      </c>
      <c r="H150" s="213">
        <v>0</v>
      </c>
      <c r="I150" s="243">
        <f t="shared" ref="I150:I152" si="10">D150*F150*H150</f>
        <v>0</v>
      </c>
      <c r="J150" s="238"/>
      <c r="L150" s="177" t="s">
        <v>44</v>
      </c>
    </row>
    <row r="151" spans="1:30" ht="25.9" hidden="1" customHeight="1">
      <c r="A151" s="207"/>
      <c r="B151" s="208" t="s">
        <v>67</v>
      </c>
      <c r="C151" s="209"/>
      <c r="D151" s="210">
        <v>1</v>
      </c>
      <c r="E151" s="210" t="s">
        <v>68</v>
      </c>
      <c r="F151" s="210">
        <v>1</v>
      </c>
      <c r="G151" s="211" t="s">
        <v>69</v>
      </c>
      <c r="H151" s="213">
        <v>0</v>
      </c>
      <c r="I151" s="243">
        <f t="shared" si="10"/>
        <v>0</v>
      </c>
      <c r="J151" s="238"/>
      <c r="L151" s="177" t="s">
        <v>44</v>
      </c>
    </row>
    <row r="152" spans="1:30" ht="25.9" hidden="1" customHeight="1">
      <c r="A152" s="207"/>
      <c r="B152" s="208" t="s">
        <v>67</v>
      </c>
      <c r="C152" s="209"/>
      <c r="D152" s="210">
        <v>1</v>
      </c>
      <c r="E152" s="210" t="s">
        <v>68</v>
      </c>
      <c r="F152" s="210">
        <v>1</v>
      </c>
      <c r="G152" s="211" t="s">
        <v>69</v>
      </c>
      <c r="H152" s="213">
        <v>0</v>
      </c>
      <c r="I152" s="243">
        <f t="shared" si="10"/>
        <v>0</v>
      </c>
      <c r="J152" s="238"/>
      <c r="L152" s="177" t="s">
        <v>44</v>
      </c>
    </row>
    <row r="153" spans="1:30" ht="39" customHeight="1">
      <c r="A153" s="207"/>
      <c r="B153" s="208" t="s">
        <v>70</v>
      </c>
      <c r="C153" s="209"/>
      <c r="D153" s="210">
        <v>1</v>
      </c>
      <c r="E153" s="210" t="s">
        <v>68</v>
      </c>
      <c r="F153" s="210">
        <v>1</v>
      </c>
      <c r="G153" s="211" t="s">
        <v>69</v>
      </c>
      <c r="H153" s="213"/>
      <c r="I153" s="399">
        <f t="shared" si="9"/>
        <v>0</v>
      </c>
      <c r="J153" s="238"/>
      <c r="K153" s="252" t="s">
        <v>71</v>
      </c>
      <c r="L153" s="177" t="s">
        <v>44</v>
      </c>
    </row>
    <row r="154" spans="1:30" s="195" customFormat="1" ht="54.6" customHeight="1">
      <c r="A154" s="244"/>
      <c r="B154" s="245" t="s">
        <v>72</v>
      </c>
      <c r="C154" s="244"/>
      <c r="D154" s="244"/>
      <c r="E154" s="244"/>
      <c r="F154" s="244"/>
      <c r="G154" s="244"/>
      <c r="H154" s="246"/>
      <c r="I154" s="400">
        <f>I146+I147</f>
        <v>0</v>
      </c>
      <c r="J154" s="247"/>
      <c r="K154" s="253" t="str">
        <f>IFERROR(I154/$I$164,"")</f>
        <v/>
      </c>
      <c r="L154" s="189"/>
      <c r="M154" s="194"/>
      <c r="N154" s="194"/>
      <c r="O154" s="194"/>
      <c r="P154" s="194"/>
      <c r="Q154" s="194"/>
      <c r="R154" s="194"/>
      <c r="S154" s="194"/>
      <c r="T154" s="194"/>
      <c r="U154" s="194"/>
      <c r="V154" s="194"/>
      <c r="W154" s="194"/>
      <c r="X154" s="194"/>
      <c r="Y154" s="194"/>
      <c r="Z154" s="194"/>
      <c r="AA154" s="194"/>
      <c r="AB154" s="194"/>
      <c r="AC154" s="194"/>
      <c r="AD154" s="194"/>
    </row>
    <row r="155" spans="1:30" s="195" customFormat="1" ht="36.6" customHeight="1">
      <c r="A155" s="229">
        <v>6</v>
      </c>
      <c r="B155" s="229" t="s">
        <v>73</v>
      </c>
      <c r="C155" s="229"/>
      <c r="D155" s="321" t="str">
        <f>IF('Key data'!C20="yes",CONCATENATE("Tooltip:",Example!O73),"")</f>
        <v/>
      </c>
      <c r="E155" s="321"/>
      <c r="F155" s="321"/>
      <c r="G155" s="321"/>
      <c r="H155" s="321"/>
      <c r="I155" s="248"/>
      <c r="J155" s="227"/>
      <c r="K155" s="254"/>
      <c r="L155" s="189"/>
      <c r="M155" s="194"/>
      <c r="N155" s="194"/>
      <c r="O155" s="194"/>
      <c r="P155" s="194"/>
      <c r="Q155" s="194"/>
      <c r="R155" s="194"/>
      <c r="S155" s="194"/>
      <c r="T155" s="194"/>
      <c r="U155" s="194"/>
      <c r="V155" s="194"/>
      <c r="W155" s="194"/>
      <c r="X155" s="194"/>
      <c r="Y155" s="194"/>
      <c r="Z155" s="194"/>
      <c r="AA155" s="194"/>
      <c r="AB155" s="194"/>
      <c r="AC155" s="194"/>
      <c r="AD155" s="194"/>
    </row>
    <row r="156" spans="1:30" s="12" customFormat="1" ht="23.25" customHeight="1">
      <c r="A156" s="214"/>
      <c r="B156" s="215"/>
      <c r="C156" s="216"/>
      <c r="D156" s="217">
        <v>1</v>
      </c>
      <c r="E156" s="217" t="s">
        <v>68</v>
      </c>
      <c r="F156" s="217">
        <v>1</v>
      </c>
      <c r="G156" s="218" t="s">
        <v>74</v>
      </c>
      <c r="H156" s="219"/>
      <c r="I156" s="249"/>
      <c r="J156" s="250"/>
      <c r="K156" s="255" t="str">
        <f>IFERROR(J156/$I$164,"")</f>
        <v/>
      </c>
      <c r="L156" s="177" t="s">
        <v>44</v>
      </c>
      <c r="M156" s="36"/>
      <c r="N156" s="36"/>
      <c r="O156" s="36"/>
      <c r="P156" s="36"/>
      <c r="Q156" s="36"/>
      <c r="R156" s="36"/>
      <c r="S156" s="36"/>
      <c r="T156" s="36"/>
      <c r="U156" s="36"/>
      <c r="V156" s="36"/>
      <c r="W156" s="36"/>
      <c r="X156" s="36"/>
      <c r="Y156" s="36"/>
      <c r="Z156" s="36"/>
      <c r="AA156" s="36"/>
      <c r="AB156" s="36"/>
      <c r="AC156" s="36"/>
      <c r="AD156" s="36"/>
    </row>
    <row r="157" spans="1:30" ht="18.75" hidden="1" customHeight="1">
      <c r="A157" s="214"/>
      <c r="B157" s="215" t="str" cm="1">
        <f t="array" ref="B157">_xlfn.IFS('Key data'!C9=0,"No third-party financing",'Key data'!C9= "Select", "Please ensure that you have entered all necessary information in the 'key data' worksheet",'Key data'!C9&gt;0,'Key data'!E9,TRUE,"")</f>
        <v>No third-party financing</v>
      </c>
      <c r="C157" s="216"/>
      <c r="D157" s="217">
        <v>1</v>
      </c>
      <c r="E157" s="217" t="s">
        <v>68</v>
      </c>
      <c r="F157" s="217">
        <v>1</v>
      </c>
      <c r="G157" s="218" t="s">
        <v>74</v>
      </c>
      <c r="H157" s="219" t="str" cm="1">
        <f t="array" ref="H157">_xlfn.IFS('Key data'!$C$9="Select", "",'Key data'!$C$9&gt;0,'Key data'!G9, TRUE,"")</f>
        <v/>
      </c>
      <c r="I157" s="249"/>
      <c r="J157" s="250" t="str">
        <f t="shared" ref="J157:J162" si="11">H157</f>
        <v/>
      </c>
      <c r="K157" s="255" t="str">
        <f t="shared" ref="K157:K162" si="12">IFERROR(J157/$I$164,"")</f>
        <v/>
      </c>
      <c r="L157" s="177" t="s">
        <v>44</v>
      </c>
    </row>
    <row r="158" spans="1:30" ht="18.75" hidden="1" customHeight="1">
      <c r="A158" s="214"/>
      <c r="B158" s="215" t="str" cm="1">
        <f t="array" ref="B158">_xlfn.IFS('Key data'!C9=0,"No third-party financing",'Key data'!C9= "Select", "Please ensure that you have entered all necessary information in the 'key data' worksheet",'Key data'!C9&gt;0,'Key data'!E10,TRUE,"")</f>
        <v>No third-party financing</v>
      </c>
      <c r="C158" s="216"/>
      <c r="D158" s="217">
        <v>1</v>
      </c>
      <c r="E158" s="217" t="s">
        <v>68</v>
      </c>
      <c r="F158" s="217">
        <v>1</v>
      </c>
      <c r="G158" s="218" t="s">
        <v>74</v>
      </c>
      <c r="H158" s="219" t="str" cm="1">
        <f t="array" ref="H158">_xlfn.IFS('Key data'!$C$9="Select", "",'Key data'!$C$9&gt;0,'Key data'!G10, TRUE,"")</f>
        <v/>
      </c>
      <c r="I158" s="249"/>
      <c r="J158" s="250" t="str">
        <f t="shared" si="11"/>
        <v/>
      </c>
      <c r="K158" s="255" t="str">
        <f t="shared" si="12"/>
        <v/>
      </c>
      <c r="L158" s="177" t="s">
        <v>44</v>
      </c>
    </row>
    <row r="159" spans="1:30" ht="18.75" hidden="1" customHeight="1">
      <c r="A159" s="214"/>
      <c r="B159" s="215" t="str" cm="1">
        <f t="array" ref="B159">_xlfn.IFS('Key data'!C9=0,"No third-party financing",'Key data'!C9= "Select", "Please ensure that you have entered all necessary information in the 'key data' worksheet",'Key data'!C9&gt;0,'Key data'!E11,TRUE,"")</f>
        <v>No third-party financing</v>
      </c>
      <c r="C159" s="216"/>
      <c r="D159" s="217">
        <v>1</v>
      </c>
      <c r="E159" s="217" t="s">
        <v>68</v>
      </c>
      <c r="F159" s="217">
        <v>1</v>
      </c>
      <c r="G159" s="218" t="s">
        <v>74</v>
      </c>
      <c r="H159" s="219" t="str" cm="1">
        <f t="array" ref="H159">_xlfn.IFS('Key data'!$C$9="Select", "",'Key data'!$C$9&gt;0,'Key data'!G11, TRUE,"")</f>
        <v/>
      </c>
      <c r="I159" s="249"/>
      <c r="J159" s="250" t="str">
        <f t="shared" si="11"/>
        <v/>
      </c>
      <c r="K159" s="255" t="str">
        <f t="shared" si="12"/>
        <v/>
      </c>
      <c r="L159" s="177" t="s">
        <v>44</v>
      </c>
    </row>
    <row r="160" spans="1:30" ht="18.75" hidden="1" customHeight="1">
      <c r="A160" s="214"/>
      <c r="B160" s="215" t="str" cm="1">
        <f t="array" ref="B160">_xlfn.IFS('Key data'!C9=0,"No third-party financing",'Key data'!C9= "Select","Please ensure that you have entered all necessary information in the 'key data' worksheet",'Key data'!C9&gt;0,'Key data'!E12,TRUE,"")</f>
        <v>No third-party financing</v>
      </c>
      <c r="C160" s="216"/>
      <c r="D160" s="217">
        <v>1</v>
      </c>
      <c r="E160" s="217" t="s">
        <v>68</v>
      </c>
      <c r="F160" s="217">
        <v>1</v>
      </c>
      <c r="G160" s="218" t="s">
        <v>74</v>
      </c>
      <c r="H160" s="219" t="str" cm="1">
        <f t="array" ref="H160">_xlfn.IFS('Key data'!$C$9="Select", "",'Key data'!$C$9&gt;0,'Key data'!G12, TRUE,"")</f>
        <v/>
      </c>
      <c r="I160" s="249"/>
      <c r="J160" s="250" t="str">
        <f t="shared" si="11"/>
        <v/>
      </c>
      <c r="K160" s="255" t="str">
        <f t="shared" si="12"/>
        <v/>
      </c>
      <c r="L160" s="177" t="s">
        <v>44</v>
      </c>
    </row>
    <row r="161" spans="1:30" ht="18.75" hidden="1" customHeight="1">
      <c r="A161" s="214"/>
      <c r="B161" s="215" t="str" cm="1">
        <f t="array" ref="B161">_xlfn.IFS('Key data'!C9=0,"No third-party financing",'Key data'!C9= "Select", "Please ensure that you have entered all necessary information in the 'key data' worksheet",'Key data'!C9&gt;0,'Key data'!E13,TRUE,"")</f>
        <v>No third-party financing</v>
      </c>
      <c r="C161" s="216"/>
      <c r="D161" s="217">
        <v>1</v>
      </c>
      <c r="E161" s="217" t="s">
        <v>68</v>
      </c>
      <c r="F161" s="217">
        <v>1</v>
      </c>
      <c r="G161" s="218" t="s">
        <v>74</v>
      </c>
      <c r="H161" s="219" t="str" cm="1">
        <f t="array" ref="H161">_xlfn.IFS('Key data'!$C$9="Select", "",'Key data'!$C$9&gt;0,'Key data'!G13, TRUE,"")</f>
        <v/>
      </c>
      <c r="I161" s="249"/>
      <c r="J161" s="250" t="str">
        <f t="shared" si="11"/>
        <v/>
      </c>
      <c r="K161" s="255" t="str">
        <f t="shared" si="12"/>
        <v/>
      </c>
      <c r="L161" s="177" t="s">
        <v>44</v>
      </c>
    </row>
    <row r="162" spans="1:30" ht="18.75" hidden="1" customHeight="1">
      <c r="A162" s="214"/>
      <c r="B162" s="215" t="str" cm="1">
        <f t="array" ref="B162">_xlfn.IFS('Key data'!C9=0,"No third-party financing",'Key data'!C9= "Select","Please ensure that you have entered all necessary information in the 'key data' worksheet",'Key data'!C9&gt;0,'Key data'!E14,TRUE,"")</f>
        <v>No third-party financing</v>
      </c>
      <c r="C162" s="216"/>
      <c r="D162" s="217">
        <v>1</v>
      </c>
      <c r="E162" s="217" t="s">
        <v>68</v>
      </c>
      <c r="F162" s="217">
        <v>1</v>
      </c>
      <c r="G162" s="218" t="s">
        <v>74</v>
      </c>
      <c r="H162" s="219" t="str" cm="1">
        <f t="array" ref="H162">_xlfn.IFS('Key data'!$C$9="Select", "",'Key data'!$C$9&gt;0,'Key data'!G14, TRUE,"")</f>
        <v/>
      </c>
      <c r="I162" s="249"/>
      <c r="J162" s="250" t="str">
        <f t="shared" si="11"/>
        <v/>
      </c>
      <c r="K162" s="255" t="str">
        <f t="shared" si="12"/>
        <v/>
      </c>
      <c r="L162" s="177" t="s">
        <v>44</v>
      </c>
    </row>
    <row r="163" spans="1:30" ht="18.75" hidden="1" customHeight="1">
      <c r="A163" s="214"/>
      <c r="B163" s="215" t="str" cm="1">
        <f t="array" ref="B163">_xlfn.IFS('Key data'!C9=0,"No third-party financing",'Key data'!C9= "Select","Please ensure that you have entered all necessary information in the 'key data' worksheet",'Key data'!C9&gt;0,'Key data'!E15,TRUE,"")</f>
        <v>No third-party financing</v>
      </c>
      <c r="C163" s="216"/>
      <c r="D163" s="217">
        <v>1</v>
      </c>
      <c r="E163" s="217" t="s">
        <v>68</v>
      </c>
      <c r="F163" s="217">
        <v>1</v>
      </c>
      <c r="G163" s="218" t="s">
        <v>74</v>
      </c>
      <c r="H163" s="219" t="str" cm="1">
        <f t="array" ref="H163">_xlfn.IFS('Key data'!$C$9="Select", "",'Key data'!$C$9&gt;0,'Key data'!G15, TRUE,"")</f>
        <v/>
      </c>
      <c r="I163" s="249"/>
      <c r="J163" s="250" t="str">
        <f>H163</f>
        <v/>
      </c>
      <c r="K163" s="255" t="str">
        <f>IFERROR(J163/$I$164,"")</f>
        <v/>
      </c>
      <c r="L163" s="177" t="s">
        <v>44</v>
      </c>
    </row>
    <row r="164" spans="1:30" s="183" customFormat="1" ht="19.5" customHeight="1">
      <c r="A164" s="245"/>
      <c r="B164" s="323" t="s">
        <v>75</v>
      </c>
      <c r="C164" s="323"/>
      <c r="D164" s="323"/>
      <c r="E164" s="323"/>
      <c r="F164" s="323"/>
      <c r="G164" s="323"/>
      <c r="H164" s="323"/>
      <c r="I164" s="401">
        <f>I154+J155</f>
        <v>0</v>
      </c>
      <c r="J164" s="401"/>
      <c r="K164" s="256">
        <f>SUM(K154:K163)</f>
        <v>0</v>
      </c>
      <c r="L164" s="251"/>
      <c r="M164" s="182"/>
      <c r="N164" s="182"/>
      <c r="O164" s="182"/>
      <c r="P164" s="182"/>
      <c r="Q164" s="182"/>
      <c r="R164" s="182"/>
      <c r="S164" s="182"/>
      <c r="T164" s="182"/>
      <c r="U164" s="182"/>
      <c r="V164" s="182"/>
      <c r="W164" s="182"/>
      <c r="X164" s="182"/>
      <c r="Y164" s="182"/>
      <c r="Z164" s="182"/>
      <c r="AA164" s="182"/>
      <c r="AB164" s="182"/>
      <c r="AC164" s="182"/>
      <c r="AD164" s="182"/>
    </row>
    <row r="165" spans="1:30" ht="34.5" customHeight="1">
      <c r="L165" s="119"/>
    </row>
    <row r="166" spans="1:30" s="193" customFormat="1" ht="37.9" customHeight="1">
      <c r="A166" s="200"/>
      <c r="B166" s="336" t="s">
        <v>76</v>
      </c>
      <c r="C166" s="336"/>
      <c r="D166" s="336"/>
      <c r="E166" s="336"/>
      <c r="F166" s="336"/>
      <c r="G166" s="336"/>
      <c r="H166" s="336"/>
      <c r="I166" s="336"/>
      <c r="J166" s="336"/>
      <c r="K166" s="336"/>
      <c r="L166" s="191"/>
      <c r="M166" s="192"/>
      <c r="N166" s="192"/>
      <c r="O166" s="192"/>
      <c r="P166" s="192"/>
      <c r="Q166" s="192"/>
      <c r="R166" s="192"/>
      <c r="S166" s="192"/>
      <c r="T166" s="192"/>
      <c r="U166" s="192"/>
      <c r="V166" s="192"/>
      <c r="W166" s="192"/>
      <c r="X166" s="192"/>
      <c r="Y166" s="192"/>
      <c r="Z166" s="192"/>
      <c r="AA166" s="192"/>
      <c r="AB166" s="192"/>
      <c r="AC166" s="192"/>
      <c r="AD166" s="192"/>
    </row>
    <row r="167" spans="1:30" s="193" customFormat="1" ht="15">
      <c r="A167" s="200"/>
      <c r="B167" s="198"/>
      <c r="C167" s="198"/>
      <c r="D167" s="198"/>
      <c r="E167" s="198"/>
      <c r="F167" s="198"/>
      <c r="G167" s="198"/>
      <c r="H167" s="199"/>
      <c r="I167" s="198"/>
      <c r="J167" s="198"/>
      <c r="K167" s="190"/>
      <c r="L167" s="191"/>
      <c r="M167" s="192"/>
      <c r="N167" s="192"/>
      <c r="O167" s="192"/>
      <c r="P167" s="192"/>
      <c r="Q167" s="192"/>
      <c r="R167" s="192"/>
      <c r="S167" s="192"/>
      <c r="T167" s="192"/>
      <c r="U167" s="192"/>
      <c r="V167" s="192"/>
      <c r="W167" s="192"/>
      <c r="X167" s="192"/>
      <c r="Y167" s="192"/>
      <c r="Z167" s="192"/>
      <c r="AA167" s="192"/>
      <c r="AB167" s="192"/>
      <c r="AC167" s="192"/>
      <c r="AD167" s="192"/>
    </row>
    <row r="168" spans="1:30" s="193" customFormat="1" ht="34.5" customHeight="1">
      <c r="A168" s="200"/>
      <c r="B168" s="335" t="s">
        <v>77</v>
      </c>
      <c r="C168" s="335"/>
      <c r="D168" s="335"/>
      <c r="E168" s="335"/>
      <c r="F168" s="335"/>
      <c r="G168" s="335"/>
      <c r="H168" s="335"/>
      <c r="I168" s="335"/>
      <c r="J168" s="335"/>
      <c r="K168" s="190"/>
      <c r="L168" s="191"/>
      <c r="M168" s="192"/>
      <c r="N168" s="192"/>
      <c r="O168" s="192"/>
      <c r="P168" s="192"/>
      <c r="Q168" s="192"/>
      <c r="R168" s="192"/>
      <c r="S168" s="192"/>
      <c r="T168" s="192"/>
      <c r="U168" s="192"/>
      <c r="V168" s="192"/>
      <c r="W168" s="192"/>
      <c r="X168" s="192"/>
      <c r="Y168" s="192"/>
      <c r="Z168" s="192"/>
      <c r="AA168" s="192"/>
      <c r="AB168" s="192"/>
      <c r="AC168" s="192"/>
      <c r="AD168" s="192"/>
    </row>
    <row r="169" spans="1:30" s="193" customFormat="1" ht="15.75">
      <c r="A169" s="200"/>
      <c r="B169" s="319"/>
      <c r="C169" s="319"/>
      <c r="D169" s="319"/>
      <c r="E169" s="319"/>
      <c r="F169" s="319"/>
      <c r="G169" s="319"/>
      <c r="H169" s="319"/>
      <c r="I169" s="319"/>
      <c r="J169" s="319"/>
      <c r="K169" s="190"/>
      <c r="L169" s="191"/>
      <c r="M169" s="192"/>
      <c r="N169" s="192"/>
      <c r="O169" s="192"/>
      <c r="P169" s="192"/>
      <c r="Q169" s="192"/>
      <c r="R169" s="192"/>
      <c r="S169" s="192"/>
      <c r="T169" s="192"/>
      <c r="U169" s="192"/>
      <c r="V169" s="192"/>
      <c r="W169" s="192"/>
      <c r="X169" s="192"/>
      <c r="Y169" s="192"/>
      <c r="Z169" s="192"/>
      <c r="AA169" s="192"/>
      <c r="AB169" s="192"/>
      <c r="AC169" s="192"/>
      <c r="AD169" s="192"/>
    </row>
    <row r="170" spans="1:30" s="193" customFormat="1" ht="31.5" customHeight="1">
      <c r="A170" s="200"/>
      <c r="B170" s="319" t="s">
        <v>78</v>
      </c>
      <c r="C170" s="319"/>
      <c r="D170" s="319"/>
      <c r="E170" s="319"/>
      <c r="F170" s="319"/>
      <c r="G170" s="319"/>
      <c r="H170" s="319"/>
      <c r="I170" s="319"/>
      <c r="J170" s="319"/>
      <c r="K170" s="190"/>
      <c r="L170" s="191"/>
      <c r="M170" s="192"/>
      <c r="N170" s="192"/>
      <c r="O170" s="192"/>
      <c r="P170" s="192"/>
      <c r="Q170" s="192"/>
      <c r="R170" s="192"/>
      <c r="S170" s="192"/>
      <c r="T170" s="192"/>
      <c r="U170" s="192"/>
      <c r="V170" s="192"/>
      <c r="W170" s="192"/>
      <c r="X170" s="192"/>
      <c r="Y170" s="192"/>
      <c r="Z170" s="192"/>
      <c r="AA170" s="192"/>
      <c r="AB170" s="192"/>
      <c r="AC170" s="192"/>
      <c r="AD170" s="192"/>
    </row>
    <row r="171" spans="1:30" s="193" customFormat="1" ht="15" customHeight="1">
      <c r="A171" s="200"/>
      <c r="B171" s="197"/>
      <c r="C171" s="197"/>
      <c r="D171" s="198"/>
      <c r="E171" s="198"/>
      <c r="F171" s="198"/>
      <c r="G171" s="198"/>
      <c r="H171" s="199"/>
      <c r="I171" s="198"/>
      <c r="J171" s="198"/>
      <c r="K171" s="190"/>
      <c r="L171" s="191"/>
      <c r="M171" s="192"/>
      <c r="N171" s="192"/>
      <c r="O171" s="192"/>
      <c r="P171" s="192"/>
      <c r="Q171" s="192"/>
      <c r="R171" s="192"/>
      <c r="S171" s="192"/>
      <c r="T171" s="192"/>
      <c r="U171" s="192"/>
      <c r="V171" s="192"/>
      <c r="W171" s="192"/>
      <c r="X171" s="192"/>
      <c r="Y171" s="192"/>
      <c r="Z171" s="192"/>
      <c r="AA171" s="192"/>
      <c r="AB171" s="192"/>
      <c r="AC171" s="192"/>
      <c r="AD171" s="192"/>
    </row>
    <row r="172" spans="1:30" s="193" customFormat="1" ht="42" customHeight="1">
      <c r="A172" s="200"/>
      <c r="B172" s="319" t="s">
        <v>79</v>
      </c>
      <c r="C172" s="319"/>
      <c r="D172" s="319"/>
      <c r="E172" s="319"/>
      <c r="F172" s="319"/>
      <c r="G172" s="319"/>
      <c r="H172" s="319"/>
      <c r="I172" s="319"/>
      <c r="J172" s="319"/>
      <c r="K172" s="190"/>
      <c r="L172" s="191"/>
      <c r="M172" s="192"/>
      <c r="N172" s="192"/>
      <c r="O172" s="192"/>
      <c r="P172" s="192"/>
      <c r="Q172" s="192"/>
      <c r="R172" s="192"/>
      <c r="S172" s="192"/>
      <c r="T172" s="192"/>
      <c r="U172" s="192"/>
      <c r="V172" s="192"/>
      <c r="W172" s="192"/>
      <c r="X172" s="192"/>
      <c r="Y172" s="192"/>
      <c r="Z172" s="192"/>
      <c r="AA172" s="192"/>
      <c r="AB172" s="192"/>
      <c r="AC172" s="192"/>
      <c r="AD172" s="192"/>
    </row>
    <row r="173" spans="1:30" ht="51.75" customHeight="1">
      <c r="B173" s="181"/>
      <c r="C173" s="181"/>
      <c r="D173" s="181"/>
      <c r="E173" s="181"/>
      <c r="F173" s="181"/>
      <c r="G173" s="181"/>
      <c r="H173" s="181"/>
      <c r="I173" s="181"/>
      <c r="J173" s="181"/>
      <c r="K173" s="133"/>
    </row>
    <row r="175" spans="1:30" ht="13.15" customHeight="1"/>
    <row r="176" spans="1:30" ht="31.5" customHeight="1"/>
    <row r="177" ht="25.9" customHeight="1"/>
    <row r="180" ht="32.25" customHeight="1"/>
  </sheetData>
  <sheetProtection formatCells="0" formatRows="0"/>
  <protectedRanges>
    <protectedRange algorithmName="SHA-512" hashValue="jzk4vyAEsH4uSlMzjtTlYtzz08obZCXHfEg/wJbqMOYIhtq6TTffFkVGCt6Tn7evcDfB8QHbXUbE1titLxQP+A==" saltValue="QhTQeod1uY2GkWsG0HaIbA==" spinCount="100000" sqref="I174:J1048576 V1:W1 I1:J165" name="Bereich3"/>
    <protectedRange algorithmName="SHA-512" hashValue="DOHc2yQ59uJi1mLfGgr9znuQ6E7r0Wt50MhD01Max5w5uONcsifvVguSdFIs47WNaspFtHUDgeIBC8d2UibZ/w==" saltValue="Ec9m2tIrvPN/IzKkRPrgMg==" spinCount="100000" sqref="A3:B3 L3 A1:A2 C1:J3 M1:XFD3 K1:L2" name="Bereich2"/>
    <protectedRange algorithmName="SHA-512" hashValue="SfDkDVCPL8DhV/q4U+XUgHCEZm5j0lSzXz2IQVzqq0SnPNPt8IdQQA9b/d4zDwbiwiwyBXHxcMCuw7Zi3m8F5g==" saltValue="jW/bGv01FydJ6Hx26CWHqg==" spinCount="100000" sqref="B2" name="Bereich1_4"/>
  </protectedRanges>
  <mergeCells count="73">
    <mergeCell ref="B172:J172"/>
    <mergeCell ref="B168:J168"/>
    <mergeCell ref="E87:G87"/>
    <mergeCell ref="E88:G88"/>
    <mergeCell ref="E89:G89"/>
    <mergeCell ref="E90:G90"/>
    <mergeCell ref="E91:G91"/>
    <mergeCell ref="E97:G97"/>
    <mergeCell ref="E98:G98"/>
    <mergeCell ref="E99:G99"/>
    <mergeCell ref="E100:G100"/>
    <mergeCell ref="E101:G101"/>
    <mergeCell ref="E102:G102"/>
    <mergeCell ref="B166:K166"/>
    <mergeCell ref="E110:G110"/>
    <mergeCell ref="E111:G111"/>
    <mergeCell ref="O3:X3"/>
    <mergeCell ref="O1:X1"/>
    <mergeCell ref="A1:I1"/>
    <mergeCell ref="I4:J4"/>
    <mergeCell ref="E76:G76"/>
    <mergeCell ref="D73:H73"/>
    <mergeCell ref="D43:H43"/>
    <mergeCell ref="J5:J143"/>
    <mergeCell ref="D5:H5"/>
    <mergeCell ref="E75:G75"/>
    <mergeCell ref="B4:H4"/>
    <mergeCell ref="E80:G80"/>
    <mergeCell ref="E81:G81"/>
    <mergeCell ref="E82:G82"/>
    <mergeCell ref="E93:G93"/>
    <mergeCell ref="E77:G77"/>
    <mergeCell ref="E112:G112"/>
    <mergeCell ref="E113:G113"/>
    <mergeCell ref="E120:G120"/>
    <mergeCell ref="E121:G121"/>
    <mergeCell ref="E122:G122"/>
    <mergeCell ref="E114:G114"/>
    <mergeCell ref="E115:G115"/>
    <mergeCell ref="E116:G116"/>
    <mergeCell ref="E117:G117"/>
    <mergeCell ref="E118:G118"/>
    <mergeCell ref="E123:G123"/>
    <mergeCell ref="E124:G124"/>
    <mergeCell ref="E125:G125"/>
    <mergeCell ref="B164:H164"/>
    <mergeCell ref="D144:H144"/>
    <mergeCell ref="B143:H143"/>
    <mergeCell ref="D126:H126"/>
    <mergeCell ref="D92:H92"/>
    <mergeCell ref="D109:H109"/>
    <mergeCell ref="E78:G78"/>
    <mergeCell ref="E79:G79"/>
    <mergeCell ref="E86:G86"/>
    <mergeCell ref="E83:G83"/>
    <mergeCell ref="E84:G84"/>
    <mergeCell ref="E85:G85"/>
    <mergeCell ref="B170:J170"/>
    <mergeCell ref="E94:G94"/>
    <mergeCell ref="E95:G95"/>
    <mergeCell ref="D147:H147"/>
    <mergeCell ref="D137:H137"/>
    <mergeCell ref="E96:G96"/>
    <mergeCell ref="E103:G103"/>
    <mergeCell ref="E104:G104"/>
    <mergeCell ref="E105:G105"/>
    <mergeCell ref="E106:G106"/>
    <mergeCell ref="E107:G107"/>
    <mergeCell ref="E108:G108"/>
    <mergeCell ref="D155:H155"/>
    <mergeCell ref="B169:J169"/>
    <mergeCell ref="E119:G119"/>
    <mergeCell ref="I164:J164"/>
  </mergeCells>
  <phoneticPr fontId="7" type="noConversion"/>
  <conditionalFormatting sqref="A1">
    <cfRule type="expression" dxfId="143" priority="330">
      <formula>#REF!=""</formula>
    </cfRule>
  </conditionalFormatting>
  <conditionalFormatting sqref="A74:A91">
    <cfRule type="expression" dxfId="142" priority="17">
      <formula>$L74="change"</formula>
    </cfRule>
  </conditionalFormatting>
  <conditionalFormatting sqref="A137">
    <cfRule type="expression" dxfId="141" priority="143">
      <formula>#REF!="Änderung"</formula>
    </cfRule>
  </conditionalFormatting>
  <conditionalFormatting sqref="A155">
    <cfRule type="expression" dxfId="140" priority="149">
      <formula>$L168="Änderung"</formula>
    </cfRule>
  </conditionalFormatting>
  <conditionalFormatting sqref="A144:C144 I144">
    <cfRule type="expression" dxfId="139" priority="252">
      <formula>#REF!="Änderung"</formula>
    </cfRule>
  </conditionalFormatting>
  <conditionalFormatting sqref="A163:C163">
    <cfRule type="expression" dxfId="138" priority="145">
      <formula>#REF!="Änderung"</formula>
    </cfRule>
  </conditionalFormatting>
  <conditionalFormatting sqref="A43:D43 I43 A73:D73 I73 B87:E91 H87:H91 A92:D92 I92 A109:D109 I109">
    <cfRule type="expression" dxfId="137" priority="221">
      <formula>$L43="Änderung"</formula>
    </cfRule>
  </conditionalFormatting>
  <conditionalFormatting sqref="A44:E72">
    <cfRule type="expression" dxfId="136" priority="1">
      <formula>$L44="change"</formula>
    </cfRule>
  </conditionalFormatting>
  <conditionalFormatting sqref="A93:E108">
    <cfRule type="expression" dxfId="135" priority="38">
      <formula>$L93="change"</formula>
    </cfRule>
  </conditionalFormatting>
  <conditionalFormatting sqref="A110:E125 H110:I125">
    <cfRule type="expression" dxfId="134" priority="10">
      <formula>$L110="change"</formula>
    </cfRule>
  </conditionalFormatting>
  <conditionalFormatting sqref="A156:H163 J156:J163">
    <cfRule type="expression" dxfId="133" priority="124">
      <formula>$L156="Änderung"</formula>
    </cfRule>
  </conditionalFormatting>
  <conditionalFormatting sqref="A1:I1">
    <cfRule type="containsText" dxfId="132" priority="70" operator="containsText" text="Please fill out the 'Key data' tab first (see below)">
      <formula>NOT(ISERROR(SEARCH("Please fill out the 'Key data' tab first (see below)",A1)))</formula>
    </cfRule>
  </conditionalFormatting>
  <conditionalFormatting sqref="A6:I42">
    <cfRule type="expression" dxfId="131" priority="31">
      <formula>$L6="change"</formula>
    </cfRule>
  </conditionalFormatting>
  <conditionalFormatting sqref="A127:I136">
    <cfRule type="expression" dxfId="130" priority="3">
      <formula>$L127="change"</formula>
    </cfRule>
  </conditionalFormatting>
  <conditionalFormatting sqref="A138:I142">
    <cfRule type="expression" dxfId="129" priority="33">
      <formula>$L138="change"</formula>
    </cfRule>
  </conditionalFormatting>
  <conditionalFormatting sqref="A143:I143">
    <cfRule type="expression" dxfId="128" priority="151">
      <formula>$L143="Änderung"</formula>
    </cfRule>
  </conditionalFormatting>
  <conditionalFormatting sqref="A146:I146">
    <cfRule type="expression" dxfId="127" priority="148">
      <formula>$L147="Änderung"</formula>
    </cfRule>
  </conditionalFormatting>
  <conditionalFormatting sqref="A148:I153">
    <cfRule type="expression" dxfId="126" priority="133">
      <formula>$L148="Änderung"</formula>
    </cfRule>
  </conditionalFormatting>
  <conditionalFormatting sqref="B2">
    <cfRule type="expression" dxfId="125" priority="97">
      <formula>#REF!="Finanzierung"</formula>
    </cfRule>
  </conditionalFormatting>
  <conditionalFormatting sqref="B137">
    <cfRule type="expression" dxfId="124" priority="175">
      <formula>#REF!="Änderung"</formula>
    </cfRule>
  </conditionalFormatting>
  <conditionalFormatting sqref="B158:B163 H158:H163">
    <cfRule type="expression" dxfId="123" priority="130">
      <formula>$L158="Änderung"</formula>
    </cfRule>
  </conditionalFormatting>
  <conditionalFormatting sqref="B180">
    <cfRule type="colorScale" priority="122">
      <colorScale>
        <cfvo type="min"/>
        <cfvo type="max"/>
        <color rgb="FFFF7128"/>
        <color rgb="FFFFEF9C"/>
      </colorScale>
    </cfRule>
  </conditionalFormatting>
  <conditionalFormatting sqref="B74:E80 H74:H80">
    <cfRule type="expression" dxfId="122" priority="16">
      <formula>$L74="change"</formula>
    </cfRule>
  </conditionalFormatting>
  <conditionalFormatting sqref="B81:E85 H81:H85">
    <cfRule type="expression" dxfId="121" priority="59">
      <formula>$L81="Änderung"</formula>
    </cfRule>
  </conditionalFormatting>
  <conditionalFormatting sqref="B167:K167 B168 K168 B169:K171 B172 K172 B173:K173 B166">
    <cfRule type="expression" dxfId="120" priority="121">
      <formula>#REF!= "Örtlicher Zuschuss"</formula>
    </cfRule>
  </conditionalFormatting>
  <conditionalFormatting sqref="B167:K167 B168 K168 B169:K171 B172 K172 B173:K173">
    <cfRule type="expression" dxfId="119" priority="120">
      <formula>#REF!="Örtlicher Zuschuss"</formula>
    </cfRule>
  </conditionalFormatting>
  <conditionalFormatting sqref="D126">
    <cfRule type="expression" dxfId="118" priority="213">
      <formula>$L126="Änderung"</formula>
    </cfRule>
  </conditionalFormatting>
  <conditionalFormatting sqref="D137">
    <cfRule type="expression" dxfId="117" priority="179">
      <formula>$L137="Änderung"</formula>
    </cfRule>
  </conditionalFormatting>
  <conditionalFormatting sqref="D144">
    <cfRule type="expression" dxfId="116" priority="169">
      <formula>$L144="Änderung"</formula>
    </cfRule>
  </conditionalFormatting>
  <conditionalFormatting sqref="D155">
    <cfRule type="expression" dxfId="115" priority="93">
      <formula>$L155="Änderung"</formula>
    </cfRule>
  </conditionalFormatting>
  <conditionalFormatting sqref="E44:E72">
    <cfRule type="expression" dxfId="114" priority="19">
      <formula>#REF!="Änderung"</formula>
    </cfRule>
  </conditionalFormatting>
  <conditionalFormatting sqref="E110:G110">
    <cfRule type="expression" dxfId="113" priority="9">
      <formula>#REF!="Örtlicher Zuschuss"</formula>
    </cfRule>
  </conditionalFormatting>
  <conditionalFormatting sqref="E111:G125">
    <cfRule type="expression" dxfId="112" priority="6">
      <formula>#REF!="Örtlicher Zuschuss"</formula>
    </cfRule>
  </conditionalFormatting>
  <conditionalFormatting sqref="H44:I72">
    <cfRule type="expression" dxfId="111" priority="63">
      <formula>$L44="change"</formula>
    </cfRule>
  </conditionalFormatting>
  <conditionalFormatting sqref="H93:I108">
    <cfRule type="expression" dxfId="110" priority="57">
      <formula>$L93="change"</formula>
    </cfRule>
  </conditionalFormatting>
  <conditionalFormatting sqref="I43 I5">
    <cfRule type="expression" dxfId="109" priority="332">
      <formula>$L$5=1</formula>
    </cfRule>
  </conditionalFormatting>
  <conditionalFormatting sqref="I74:I91 B86:E86 H86 A145:I145">
    <cfRule type="expression" dxfId="108" priority="333">
      <formula>$L74="change"</formula>
    </cfRule>
  </conditionalFormatting>
  <conditionalFormatting sqref="I92">
    <cfRule type="expression" dxfId="107" priority="190">
      <formula>$K$92=2</formula>
    </cfRule>
    <cfRule type="expression" dxfId="106" priority="192">
      <formula>$I$92&gt;1000000</formula>
    </cfRule>
  </conditionalFormatting>
  <conditionalFormatting sqref="I126">
    <cfRule type="expression" dxfId="105" priority="209">
      <formula>$L126="Änderung"</formula>
    </cfRule>
  </conditionalFormatting>
  <conditionalFormatting sqref="I137">
    <cfRule type="expression" dxfId="104" priority="178">
      <formula>$L137="Änderung"</formula>
    </cfRule>
  </conditionalFormatting>
  <conditionalFormatting sqref="I146">
    <cfRule type="expression" dxfId="103" priority="208">
      <formula>$K$147=1</formula>
    </cfRule>
  </conditionalFormatting>
  <conditionalFormatting sqref="I159">
    <cfRule type="expression" dxfId="102" priority="159">
      <formula>#REF!="Änderung"</formula>
    </cfRule>
  </conditionalFormatting>
  <conditionalFormatting sqref="I163">
    <cfRule type="expression" dxfId="101" priority="185">
      <formula>#REF!="Änderung"</formula>
    </cfRule>
  </conditionalFormatting>
  <conditionalFormatting sqref="L1:L1048576">
    <cfRule type="expression" dxfId="100" priority="46">
      <formula>$L$4="NOVE"</formula>
    </cfRule>
  </conditionalFormatting>
  <dataValidations count="2">
    <dataValidation type="list" allowBlank="1" showInputMessage="1" showErrorMessage="1" sqref="L156:L163 L6:L42 L44:L72 K92 L86 L93:L108 L110:L125 L138:L142 L145 L148:L153 L74:L80 L127:L136" xr:uid="{F7C8E327-4F66-4BE3-8364-4FA528B989EB}">
      <formula1>"No change,Change"</formula1>
    </dataValidation>
    <dataValidation type="list" allowBlank="1" showInputMessage="1" showErrorMessage="1" sqref="L87:L91 L81:L85" xr:uid="{24780463-4F95-4DA7-9703-5380D626FB00}">
      <formula1>IF($L$4=0,,$N$1:$N$3)</formula1>
    </dataValidation>
  </dataValidations>
  <printOptions horizontalCentered="1"/>
  <pageMargins left="0.23622047244094491" right="0.23622047244094491" top="0.74803149606299213" bottom="0.74803149606299213" header="0.31496062992125984" footer="0.31496062992125984"/>
  <pageSetup paperSize="8" scale="60" orientation="landscape"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CB30C-0239-472C-85BD-0C07E27F9E9F}">
  <sheetPr codeName="Tabelle6">
    <tabColor rgb="FF92D050"/>
    <outlinePr summaryBelow="0"/>
    <pageSetUpPr fitToPage="1"/>
  </sheetPr>
  <dimension ref="A1:AD191"/>
  <sheetViews>
    <sheetView tabSelected="1" zoomScaleNormal="100" zoomScaleSheetLayoutView="100" zoomScalePageLayoutView="85" workbookViewId="0">
      <pane xSplit="1" ySplit="3" topLeftCell="B96" activePane="bottomRight" state="frozen"/>
      <selection pane="topRight" activeCell="B1" sqref="B1"/>
      <selection pane="bottomLeft" activeCell="A4" sqref="A4"/>
      <selection pane="bottomRight" activeCell="C109" sqref="C109"/>
    </sheetView>
  </sheetViews>
  <sheetFormatPr defaultColWidth="9.140625" defaultRowHeight="12.75" outlineLevelRow="1"/>
  <cols>
    <col min="1" max="1" width="5.7109375" style="33" customWidth="1"/>
    <col min="2" max="2" width="79.28515625" style="1" customWidth="1"/>
    <col min="3" max="3" width="8.28515625" style="1" customWidth="1"/>
    <col min="4" max="4" width="13.140625" style="1" customWidth="1"/>
    <col min="5" max="5" width="11.85546875" style="1" customWidth="1"/>
    <col min="6" max="6" width="13.28515625" style="1" customWidth="1"/>
    <col min="7" max="7" width="11.140625" style="1" customWidth="1"/>
    <col min="8" max="8" width="18.5703125" style="1" customWidth="1"/>
    <col min="9" max="9" width="23.140625" style="1" customWidth="1"/>
    <col min="10" max="10" width="22.28515625" style="1" customWidth="1"/>
    <col min="11" max="11" width="8.140625" style="46" customWidth="1"/>
    <col min="12" max="12" width="17.140625" style="119" customWidth="1"/>
    <col min="13" max="13" width="8.140625" style="33" customWidth="1"/>
    <col min="14" max="14" width="9.140625" style="33" hidden="1" customWidth="1"/>
    <col min="15" max="30" width="9.140625" style="33"/>
    <col min="31" max="16384" width="9.140625" style="1"/>
  </cols>
  <sheetData>
    <row r="1" spans="1:14" ht="56.25" customHeight="1">
      <c r="A1" s="274"/>
      <c r="B1" s="257" t="s">
        <v>80</v>
      </c>
      <c r="C1" s="257"/>
      <c r="D1" s="338" t="s">
        <v>81</v>
      </c>
      <c r="E1" s="338"/>
      <c r="F1" s="338"/>
      <c r="G1" s="338"/>
      <c r="H1" s="338"/>
      <c r="I1" s="338"/>
      <c r="J1" s="258">
        <f>'Key data'!C22</f>
        <v>45112</v>
      </c>
      <c r="N1" s="33" t="s">
        <v>27</v>
      </c>
    </row>
    <row r="2" spans="1:14" ht="22.5" customHeight="1">
      <c r="A2" s="259"/>
      <c r="B2" s="260"/>
      <c r="C2" s="260"/>
      <c r="D2" s="261"/>
      <c r="E2" s="261"/>
      <c r="F2" s="261"/>
      <c r="G2" s="261"/>
      <c r="H2" s="259"/>
      <c r="I2" s="259"/>
      <c r="J2" s="259"/>
      <c r="N2" s="33" t="s">
        <v>29</v>
      </c>
    </row>
    <row r="3" spans="1:14" ht="105.75" customHeight="1">
      <c r="A3" s="222"/>
      <c r="B3" s="223" t="s">
        <v>30</v>
      </c>
      <c r="C3" s="223" t="s">
        <v>31</v>
      </c>
      <c r="D3" s="224" t="s">
        <v>34</v>
      </c>
      <c r="E3" s="224" t="s">
        <v>33</v>
      </c>
      <c r="F3" s="224" t="s">
        <v>34</v>
      </c>
      <c r="G3" s="224" t="s">
        <v>35</v>
      </c>
      <c r="H3" s="262" t="s">
        <v>36</v>
      </c>
      <c r="I3" s="224" t="s">
        <v>82</v>
      </c>
      <c r="J3" s="224" t="s">
        <v>38</v>
      </c>
      <c r="L3" s="175" t="str">
        <f>IF($L$4="VE",CONCATENATE("For contract modifications:",CHAR(10),"Has this budget line changed?"),"")</f>
        <v/>
      </c>
    </row>
    <row r="4" spans="1:14" ht="17.25" customHeight="1">
      <c r="A4" s="226"/>
      <c r="B4" s="334" t="str">
        <f>IF('Key data'!C20="yes","Note: Blue fields to be filled in by the third-party recipient","")</f>
        <v/>
      </c>
      <c r="C4" s="334"/>
      <c r="D4" s="334"/>
      <c r="E4" s="334"/>
      <c r="F4" s="334"/>
      <c r="G4" s="334"/>
      <c r="H4" s="334"/>
      <c r="I4" s="332" t="str">
        <f>IF('Key data'!C20="yes"," Note: calculated automatically","")</f>
        <v/>
      </c>
      <c r="J4" s="332"/>
      <c r="L4" s="176" t="str">
        <f>IF('Key data'!C5="Modification to a contract","VE","NOVE")</f>
        <v>NOVE</v>
      </c>
    </row>
    <row r="5" spans="1:14" ht="156.75" customHeight="1">
      <c r="A5" s="169">
        <v>1</v>
      </c>
      <c r="B5" s="169" t="s">
        <v>83</v>
      </c>
      <c r="C5" s="169"/>
      <c r="D5" s="321" t="str">
        <f>IF('Key data'!C20="yes",CONCATENATE("Tooltip:",Example!O5),"")</f>
        <v/>
      </c>
      <c r="E5" s="321"/>
      <c r="F5" s="321"/>
      <c r="G5" s="321"/>
      <c r="H5" s="321"/>
      <c r="I5" s="263">
        <f>SUM(I6:I42)</f>
        <v>0</v>
      </c>
      <c r="J5" s="339" t="s">
        <v>84</v>
      </c>
      <c r="L5" s="178" t="str">
        <f>IF(L4="VE","PLEASE NOTE: GIZ cannot cover any costs that arise as a result of currency fluctuations.","")</f>
        <v/>
      </c>
    </row>
    <row r="6" spans="1:14" ht="14.1" customHeight="1">
      <c r="A6" s="201"/>
      <c r="B6" s="201"/>
      <c r="C6" s="201"/>
      <c r="D6" s="164"/>
      <c r="E6" s="160" t="s">
        <v>42</v>
      </c>
      <c r="F6" s="160"/>
      <c r="G6" s="160" t="s">
        <v>43</v>
      </c>
      <c r="H6" s="264"/>
      <c r="I6" s="203">
        <f>ROUND(D6*F6*H6,2)</f>
        <v>0</v>
      </c>
      <c r="J6" s="339"/>
      <c r="K6" s="69"/>
      <c r="L6" s="119" t="s">
        <v>44</v>
      </c>
    </row>
    <row r="7" spans="1:14" ht="14.1" customHeight="1">
      <c r="A7" s="201"/>
      <c r="B7" s="204">
        <v>111</v>
      </c>
      <c r="C7" s="204"/>
      <c r="D7" s="164"/>
      <c r="E7" s="160" t="s">
        <v>42</v>
      </c>
      <c r="F7" s="160"/>
      <c r="G7" s="160" t="s">
        <v>43</v>
      </c>
      <c r="H7" s="264"/>
      <c r="I7" s="203">
        <f t="shared" ref="I7:I42" si="0">ROUND(D7*F7*H7,2)</f>
        <v>0</v>
      </c>
      <c r="J7" s="339"/>
      <c r="L7" s="119" t="s">
        <v>44</v>
      </c>
    </row>
    <row r="8" spans="1:14" ht="14.1" customHeight="1">
      <c r="A8" s="201"/>
      <c r="B8" s="204"/>
      <c r="C8" s="204"/>
      <c r="D8" s="164"/>
      <c r="E8" s="160" t="s">
        <v>42</v>
      </c>
      <c r="F8" s="160"/>
      <c r="G8" s="160" t="s">
        <v>43</v>
      </c>
      <c r="H8" s="264"/>
      <c r="I8" s="203">
        <f t="shared" si="0"/>
        <v>0</v>
      </c>
      <c r="J8" s="339"/>
      <c r="L8" s="119" t="s">
        <v>44</v>
      </c>
    </row>
    <row r="9" spans="1:14" ht="14.1" customHeight="1">
      <c r="A9" s="201"/>
      <c r="B9" s="204"/>
      <c r="C9" s="204"/>
      <c r="D9" s="164"/>
      <c r="E9" s="160" t="s">
        <v>42</v>
      </c>
      <c r="F9" s="160"/>
      <c r="G9" s="160" t="s">
        <v>43</v>
      </c>
      <c r="H9" s="264"/>
      <c r="I9" s="203">
        <f t="shared" si="0"/>
        <v>0</v>
      </c>
      <c r="J9" s="339"/>
      <c r="L9" s="119" t="s">
        <v>44</v>
      </c>
    </row>
    <row r="10" spans="1:14" ht="14.1" customHeight="1">
      <c r="A10" s="201"/>
      <c r="B10" s="204"/>
      <c r="C10" s="204"/>
      <c r="D10" s="164"/>
      <c r="E10" s="160" t="s">
        <v>42</v>
      </c>
      <c r="F10" s="160"/>
      <c r="G10" s="160" t="s">
        <v>43</v>
      </c>
      <c r="H10" s="264"/>
      <c r="I10" s="203">
        <f t="shared" ref="I10:I31" si="1">ROUND(D10*F10*H10,2)</f>
        <v>0</v>
      </c>
      <c r="J10" s="339"/>
      <c r="L10" s="119" t="s">
        <v>44</v>
      </c>
    </row>
    <row r="11" spans="1:14" ht="14.1" customHeight="1">
      <c r="A11" s="201"/>
      <c r="B11" s="204"/>
      <c r="C11" s="204"/>
      <c r="D11" s="164"/>
      <c r="E11" s="160" t="s">
        <v>42</v>
      </c>
      <c r="F11" s="160"/>
      <c r="G11" s="160" t="s">
        <v>43</v>
      </c>
      <c r="H11" s="264"/>
      <c r="I11" s="203">
        <f t="shared" si="1"/>
        <v>0</v>
      </c>
      <c r="J11" s="339"/>
      <c r="L11" s="119" t="s">
        <v>44</v>
      </c>
    </row>
    <row r="12" spans="1:14" ht="14.1" customHeight="1">
      <c r="A12" s="201"/>
      <c r="B12" s="204"/>
      <c r="C12" s="204"/>
      <c r="D12" s="164"/>
      <c r="E12" s="160" t="s">
        <v>42</v>
      </c>
      <c r="F12" s="160"/>
      <c r="G12" s="160" t="s">
        <v>43</v>
      </c>
      <c r="H12" s="264"/>
      <c r="I12" s="203">
        <f t="shared" si="1"/>
        <v>0</v>
      </c>
      <c r="J12" s="339"/>
      <c r="L12" s="119" t="s">
        <v>44</v>
      </c>
    </row>
    <row r="13" spans="1:14" ht="14.1" customHeight="1" collapsed="1">
      <c r="A13" s="201"/>
      <c r="B13" s="204"/>
      <c r="C13" s="204"/>
      <c r="D13" s="164"/>
      <c r="E13" s="160" t="s">
        <v>42</v>
      </c>
      <c r="F13" s="160"/>
      <c r="G13" s="160" t="s">
        <v>43</v>
      </c>
      <c r="H13" s="264"/>
      <c r="I13" s="203">
        <f t="shared" si="1"/>
        <v>0</v>
      </c>
      <c r="J13" s="339"/>
      <c r="L13" s="119" t="s">
        <v>44</v>
      </c>
    </row>
    <row r="14" spans="1:14" ht="14.1" hidden="1" customHeight="1" outlineLevel="1">
      <c r="A14" s="201"/>
      <c r="B14" s="204"/>
      <c r="C14" s="204"/>
      <c r="D14" s="202"/>
      <c r="E14" s="160" t="s">
        <v>42</v>
      </c>
      <c r="F14" s="160"/>
      <c r="G14" s="160" t="s">
        <v>43</v>
      </c>
      <c r="H14" s="264"/>
      <c r="I14" s="203">
        <f t="shared" si="1"/>
        <v>0</v>
      </c>
      <c r="J14" s="339"/>
      <c r="L14" s="119" t="s">
        <v>44</v>
      </c>
    </row>
    <row r="15" spans="1:14" ht="14.1" hidden="1" customHeight="1" outlineLevel="1">
      <c r="A15" s="201"/>
      <c r="B15" s="204"/>
      <c r="C15" s="204"/>
      <c r="D15" s="202"/>
      <c r="E15" s="160" t="s">
        <v>42</v>
      </c>
      <c r="F15" s="160"/>
      <c r="G15" s="160" t="s">
        <v>43</v>
      </c>
      <c r="H15" s="264"/>
      <c r="I15" s="203">
        <f t="shared" si="1"/>
        <v>0</v>
      </c>
      <c r="J15" s="339"/>
      <c r="L15" s="119" t="s">
        <v>44</v>
      </c>
    </row>
    <row r="16" spans="1:14" ht="14.1" hidden="1" customHeight="1" outlineLevel="1">
      <c r="A16" s="201"/>
      <c r="B16" s="204"/>
      <c r="C16" s="204"/>
      <c r="D16" s="202"/>
      <c r="E16" s="160" t="s">
        <v>42</v>
      </c>
      <c r="F16" s="160"/>
      <c r="G16" s="160" t="s">
        <v>43</v>
      </c>
      <c r="H16" s="264"/>
      <c r="I16" s="203">
        <f t="shared" si="1"/>
        <v>0</v>
      </c>
      <c r="J16" s="339"/>
      <c r="L16" s="119" t="s">
        <v>44</v>
      </c>
    </row>
    <row r="17" spans="1:12" ht="14.1" hidden="1" customHeight="1" outlineLevel="1">
      <c r="A17" s="201"/>
      <c r="B17" s="204"/>
      <c r="C17" s="204"/>
      <c r="D17" s="202"/>
      <c r="E17" s="160" t="s">
        <v>42</v>
      </c>
      <c r="F17" s="160"/>
      <c r="G17" s="160" t="s">
        <v>43</v>
      </c>
      <c r="H17" s="264"/>
      <c r="I17" s="203">
        <f t="shared" si="1"/>
        <v>0</v>
      </c>
      <c r="J17" s="339"/>
      <c r="L17" s="119" t="s">
        <v>44</v>
      </c>
    </row>
    <row r="18" spans="1:12" ht="14.1" hidden="1" customHeight="1" outlineLevel="1">
      <c r="A18" s="201"/>
      <c r="B18" s="204"/>
      <c r="C18" s="204"/>
      <c r="D18" s="202"/>
      <c r="E18" s="160" t="s">
        <v>42</v>
      </c>
      <c r="F18" s="160"/>
      <c r="G18" s="160" t="s">
        <v>43</v>
      </c>
      <c r="H18" s="264"/>
      <c r="I18" s="203">
        <f t="shared" si="1"/>
        <v>0</v>
      </c>
      <c r="J18" s="339"/>
      <c r="L18" s="119" t="s">
        <v>44</v>
      </c>
    </row>
    <row r="19" spans="1:12" ht="14.1" hidden="1" customHeight="1" outlineLevel="1">
      <c r="A19" s="201"/>
      <c r="B19" s="204"/>
      <c r="C19" s="204"/>
      <c r="D19" s="202"/>
      <c r="E19" s="160" t="s">
        <v>42</v>
      </c>
      <c r="F19" s="160"/>
      <c r="G19" s="160" t="s">
        <v>43</v>
      </c>
      <c r="H19" s="264"/>
      <c r="I19" s="203">
        <f t="shared" si="1"/>
        <v>0</v>
      </c>
      <c r="J19" s="339"/>
      <c r="L19" s="119" t="s">
        <v>44</v>
      </c>
    </row>
    <row r="20" spans="1:12" ht="14.1" hidden="1" customHeight="1" outlineLevel="1">
      <c r="A20" s="201"/>
      <c r="B20" s="205"/>
      <c r="C20" s="205"/>
      <c r="D20" s="160"/>
      <c r="E20" s="160" t="s">
        <v>42</v>
      </c>
      <c r="F20" s="160"/>
      <c r="G20" s="160" t="s">
        <v>43</v>
      </c>
      <c r="H20" s="264"/>
      <c r="I20" s="203">
        <f t="shared" ref="I20:I30" si="2">ROUND(D20*F20*H20,2)</f>
        <v>0</v>
      </c>
      <c r="J20" s="339"/>
      <c r="L20" s="119" t="s">
        <v>44</v>
      </c>
    </row>
    <row r="21" spans="1:12" ht="14.1" hidden="1" customHeight="1" outlineLevel="1">
      <c r="A21" s="201"/>
      <c r="B21" s="204"/>
      <c r="C21" s="204"/>
      <c r="D21" s="202"/>
      <c r="E21" s="160" t="s">
        <v>42</v>
      </c>
      <c r="F21" s="160"/>
      <c r="G21" s="160" t="s">
        <v>43</v>
      </c>
      <c r="H21" s="264"/>
      <c r="I21" s="203">
        <f t="shared" si="2"/>
        <v>0</v>
      </c>
      <c r="J21" s="339"/>
      <c r="L21" s="119" t="s">
        <v>44</v>
      </c>
    </row>
    <row r="22" spans="1:12" ht="14.1" hidden="1" customHeight="1" outlineLevel="1">
      <c r="A22" s="201"/>
      <c r="B22" s="204"/>
      <c r="C22" s="204"/>
      <c r="D22" s="202"/>
      <c r="E22" s="160" t="s">
        <v>42</v>
      </c>
      <c r="F22" s="160"/>
      <c r="G22" s="160" t="s">
        <v>43</v>
      </c>
      <c r="H22" s="264"/>
      <c r="I22" s="203">
        <f t="shared" si="2"/>
        <v>0</v>
      </c>
      <c r="J22" s="339"/>
      <c r="L22" s="119" t="s">
        <v>44</v>
      </c>
    </row>
    <row r="23" spans="1:12" ht="14.1" hidden="1" customHeight="1" outlineLevel="1">
      <c r="A23" s="201"/>
      <c r="B23" s="204"/>
      <c r="C23" s="204"/>
      <c r="D23" s="202"/>
      <c r="E23" s="160" t="s">
        <v>42</v>
      </c>
      <c r="F23" s="160"/>
      <c r="G23" s="160" t="s">
        <v>43</v>
      </c>
      <c r="H23" s="264"/>
      <c r="I23" s="203">
        <f t="shared" si="2"/>
        <v>0</v>
      </c>
      <c r="J23" s="339"/>
      <c r="L23" s="119" t="s">
        <v>44</v>
      </c>
    </row>
    <row r="24" spans="1:12" ht="14.1" hidden="1" customHeight="1" outlineLevel="1">
      <c r="A24" s="201"/>
      <c r="B24" s="204"/>
      <c r="C24" s="204"/>
      <c r="D24" s="202"/>
      <c r="E24" s="160" t="s">
        <v>42</v>
      </c>
      <c r="F24" s="160"/>
      <c r="G24" s="160" t="s">
        <v>43</v>
      </c>
      <c r="H24" s="264"/>
      <c r="I24" s="203">
        <f t="shared" si="2"/>
        <v>0</v>
      </c>
      <c r="J24" s="339"/>
      <c r="L24" s="119" t="s">
        <v>44</v>
      </c>
    </row>
    <row r="25" spans="1:12" ht="14.1" hidden="1" customHeight="1" outlineLevel="1">
      <c r="A25" s="201"/>
      <c r="B25" s="204"/>
      <c r="C25" s="204"/>
      <c r="D25" s="202"/>
      <c r="E25" s="160" t="s">
        <v>42</v>
      </c>
      <c r="F25" s="160"/>
      <c r="G25" s="160" t="s">
        <v>43</v>
      </c>
      <c r="H25" s="264"/>
      <c r="I25" s="203">
        <f t="shared" si="2"/>
        <v>0</v>
      </c>
      <c r="J25" s="339"/>
      <c r="L25" s="119" t="s">
        <v>44</v>
      </c>
    </row>
    <row r="26" spans="1:12" ht="14.1" hidden="1" customHeight="1" outlineLevel="1">
      <c r="A26" s="201"/>
      <c r="B26" s="204"/>
      <c r="C26" s="204"/>
      <c r="D26" s="202"/>
      <c r="E26" s="160" t="s">
        <v>42</v>
      </c>
      <c r="F26" s="160"/>
      <c r="G26" s="160" t="s">
        <v>43</v>
      </c>
      <c r="H26" s="264"/>
      <c r="I26" s="203">
        <f t="shared" si="2"/>
        <v>0</v>
      </c>
      <c r="J26" s="339"/>
      <c r="L26" s="119" t="s">
        <v>44</v>
      </c>
    </row>
    <row r="27" spans="1:12" ht="14.1" hidden="1" customHeight="1" outlineLevel="1">
      <c r="A27" s="201"/>
      <c r="B27" s="204"/>
      <c r="C27" s="204"/>
      <c r="D27" s="202"/>
      <c r="E27" s="160" t="s">
        <v>42</v>
      </c>
      <c r="F27" s="160"/>
      <c r="G27" s="160" t="s">
        <v>43</v>
      </c>
      <c r="H27" s="264"/>
      <c r="I27" s="203">
        <f t="shared" si="2"/>
        <v>0</v>
      </c>
      <c r="J27" s="339"/>
      <c r="L27" s="119" t="s">
        <v>44</v>
      </c>
    </row>
    <row r="28" spans="1:12" ht="14.1" hidden="1" customHeight="1" outlineLevel="1">
      <c r="A28" s="201"/>
      <c r="B28" s="204"/>
      <c r="C28" s="204"/>
      <c r="D28" s="202"/>
      <c r="E28" s="160" t="s">
        <v>42</v>
      </c>
      <c r="F28" s="160"/>
      <c r="G28" s="160" t="s">
        <v>43</v>
      </c>
      <c r="H28" s="264"/>
      <c r="I28" s="203">
        <f t="shared" si="2"/>
        <v>0</v>
      </c>
      <c r="J28" s="339"/>
      <c r="L28" s="119" t="s">
        <v>44</v>
      </c>
    </row>
    <row r="29" spans="1:12" ht="14.1" hidden="1" customHeight="1" outlineLevel="1">
      <c r="A29" s="201"/>
      <c r="B29" s="204"/>
      <c r="C29" s="204"/>
      <c r="D29" s="202"/>
      <c r="E29" s="160" t="s">
        <v>42</v>
      </c>
      <c r="F29" s="160"/>
      <c r="G29" s="160" t="s">
        <v>43</v>
      </c>
      <c r="H29" s="264"/>
      <c r="I29" s="203">
        <f t="shared" si="2"/>
        <v>0</v>
      </c>
      <c r="J29" s="339"/>
      <c r="L29" s="119" t="s">
        <v>44</v>
      </c>
    </row>
    <row r="30" spans="1:12" ht="14.1" hidden="1" customHeight="1" outlineLevel="1">
      <c r="A30" s="201"/>
      <c r="B30" s="204"/>
      <c r="C30" s="204"/>
      <c r="D30" s="202"/>
      <c r="E30" s="160" t="s">
        <v>42</v>
      </c>
      <c r="F30" s="160"/>
      <c r="G30" s="160" t="s">
        <v>43</v>
      </c>
      <c r="H30" s="264"/>
      <c r="I30" s="203">
        <f t="shared" si="2"/>
        <v>0</v>
      </c>
      <c r="J30" s="339"/>
      <c r="L30" s="119" t="s">
        <v>44</v>
      </c>
    </row>
    <row r="31" spans="1:12" ht="14.1" hidden="1" customHeight="1" outlineLevel="1">
      <c r="A31" s="201"/>
      <c r="B31" s="205"/>
      <c r="C31" s="205"/>
      <c r="D31" s="160"/>
      <c r="E31" s="160" t="s">
        <v>42</v>
      </c>
      <c r="F31" s="160"/>
      <c r="G31" s="160" t="s">
        <v>43</v>
      </c>
      <c r="H31" s="264"/>
      <c r="I31" s="203">
        <f t="shared" si="1"/>
        <v>0</v>
      </c>
      <c r="J31" s="339"/>
      <c r="L31" s="119" t="s">
        <v>44</v>
      </c>
    </row>
    <row r="32" spans="1:12" ht="14.1" hidden="1" customHeight="1" outlineLevel="1">
      <c r="A32" s="201"/>
      <c r="B32" s="204"/>
      <c r="C32" s="204"/>
      <c r="D32" s="202"/>
      <c r="E32" s="160" t="s">
        <v>42</v>
      </c>
      <c r="F32" s="160"/>
      <c r="G32" s="160" t="s">
        <v>43</v>
      </c>
      <c r="H32" s="264"/>
      <c r="I32" s="203">
        <f t="shared" si="0"/>
        <v>0</v>
      </c>
      <c r="J32" s="339"/>
      <c r="L32" s="119" t="s">
        <v>44</v>
      </c>
    </row>
    <row r="33" spans="1:12" ht="14.1" hidden="1" customHeight="1" outlineLevel="1">
      <c r="A33" s="201"/>
      <c r="B33" s="204"/>
      <c r="C33" s="204"/>
      <c r="D33" s="202"/>
      <c r="E33" s="160" t="s">
        <v>42</v>
      </c>
      <c r="F33" s="160"/>
      <c r="G33" s="160" t="s">
        <v>43</v>
      </c>
      <c r="H33" s="264"/>
      <c r="I33" s="203">
        <f t="shared" si="0"/>
        <v>0</v>
      </c>
      <c r="J33" s="339"/>
      <c r="L33" s="119" t="s">
        <v>44</v>
      </c>
    </row>
    <row r="34" spans="1:12" ht="14.1" hidden="1" customHeight="1" outlineLevel="1">
      <c r="A34" s="201"/>
      <c r="B34" s="204"/>
      <c r="C34" s="204"/>
      <c r="D34" s="202"/>
      <c r="E34" s="160" t="s">
        <v>42</v>
      </c>
      <c r="F34" s="160"/>
      <c r="G34" s="160" t="s">
        <v>43</v>
      </c>
      <c r="H34" s="264"/>
      <c r="I34" s="203">
        <f t="shared" si="0"/>
        <v>0</v>
      </c>
      <c r="J34" s="339"/>
      <c r="L34" s="119" t="s">
        <v>44</v>
      </c>
    </row>
    <row r="35" spans="1:12" ht="14.1" hidden="1" customHeight="1" outlineLevel="1">
      <c r="A35" s="201"/>
      <c r="B35" s="204"/>
      <c r="C35" s="204"/>
      <c r="D35" s="202"/>
      <c r="E35" s="160" t="s">
        <v>42</v>
      </c>
      <c r="F35" s="160"/>
      <c r="G35" s="160" t="s">
        <v>43</v>
      </c>
      <c r="H35" s="264"/>
      <c r="I35" s="203">
        <f t="shared" si="0"/>
        <v>0</v>
      </c>
      <c r="J35" s="339"/>
      <c r="L35" s="119" t="s">
        <v>44</v>
      </c>
    </row>
    <row r="36" spans="1:12" ht="14.1" hidden="1" customHeight="1" outlineLevel="1">
      <c r="A36" s="201"/>
      <c r="B36" s="204"/>
      <c r="C36" s="204"/>
      <c r="D36" s="202"/>
      <c r="E36" s="160" t="s">
        <v>42</v>
      </c>
      <c r="F36" s="160"/>
      <c r="G36" s="160" t="s">
        <v>43</v>
      </c>
      <c r="H36" s="264"/>
      <c r="I36" s="203">
        <f t="shared" si="0"/>
        <v>0</v>
      </c>
      <c r="J36" s="339"/>
      <c r="L36" s="119" t="s">
        <v>44</v>
      </c>
    </row>
    <row r="37" spans="1:12" ht="14.1" hidden="1" customHeight="1" outlineLevel="1">
      <c r="A37" s="201"/>
      <c r="B37" s="204"/>
      <c r="C37" s="204"/>
      <c r="D37" s="202"/>
      <c r="E37" s="160" t="s">
        <v>42</v>
      </c>
      <c r="F37" s="160"/>
      <c r="G37" s="160" t="s">
        <v>43</v>
      </c>
      <c r="H37" s="264"/>
      <c r="I37" s="203">
        <f t="shared" si="0"/>
        <v>0</v>
      </c>
      <c r="J37" s="339"/>
      <c r="L37" s="119" t="s">
        <v>44</v>
      </c>
    </row>
    <row r="38" spans="1:12" ht="14.1" hidden="1" customHeight="1" outlineLevel="1">
      <c r="A38" s="201"/>
      <c r="B38" s="204"/>
      <c r="C38" s="204"/>
      <c r="D38" s="202"/>
      <c r="E38" s="160" t="s">
        <v>42</v>
      </c>
      <c r="F38" s="160"/>
      <c r="G38" s="160" t="s">
        <v>43</v>
      </c>
      <c r="H38" s="264"/>
      <c r="I38" s="203">
        <f t="shared" si="0"/>
        <v>0</v>
      </c>
      <c r="J38" s="339"/>
      <c r="L38" s="119" t="s">
        <v>44</v>
      </c>
    </row>
    <row r="39" spans="1:12" ht="14.1" hidden="1" customHeight="1" outlineLevel="1">
      <c r="A39" s="201"/>
      <c r="B39" s="204"/>
      <c r="C39" s="204"/>
      <c r="D39" s="202"/>
      <c r="E39" s="160" t="s">
        <v>42</v>
      </c>
      <c r="F39" s="160"/>
      <c r="G39" s="160" t="s">
        <v>43</v>
      </c>
      <c r="H39" s="264"/>
      <c r="I39" s="203">
        <f t="shared" si="0"/>
        <v>0</v>
      </c>
      <c r="J39" s="339"/>
      <c r="L39" s="119" t="s">
        <v>44</v>
      </c>
    </row>
    <row r="40" spans="1:12" ht="14.1" hidden="1" customHeight="1" outlineLevel="1">
      <c r="A40" s="201"/>
      <c r="B40" s="204"/>
      <c r="C40" s="204"/>
      <c r="D40" s="202"/>
      <c r="E40" s="160" t="s">
        <v>42</v>
      </c>
      <c r="F40" s="160"/>
      <c r="G40" s="160" t="s">
        <v>43</v>
      </c>
      <c r="H40" s="264"/>
      <c r="I40" s="203">
        <f t="shared" si="0"/>
        <v>0</v>
      </c>
      <c r="J40" s="339"/>
      <c r="L40" s="119" t="s">
        <v>44</v>
      </c>
    </row>
    <row r="41" spans="1:12" ht="14.1" hidden="1" customHeight="1" outlineLevel="1">
      <c r="A41" s="201"/>
      <c r="B41" s="204"/>
      <c r="C41" s="204"/>
      <c r="D41" s="202"/>
      <c r="E41" s="160" t="s">
        <v>42</v>
      </c>
      <c r="F41" s="160"/>
      <c r="G41" s="160" t="s">
        <v>43</v>
      </c>
      <c r="H41" s="264"/>
      <c r="I41" s="203">
        <f t="shared" si="0"/>
        <v>0</v>
      </c>
      <c r="J41" s="339"/>
      <c r="L41" s="119" t="s">
        <v>44</v>
      </c>
    </row>
    <row r="42" spans="1:12" ht="14.1" hidden="1" customHeight="1" outlineLevel="1">
      <c r="A42" s="201"/>
      <c r="B42" s="205"/>
      <c r="C42" s="205"/>
      <c r="D42" s="160"/>
      <c r="E42" s="160" t="s">
        <v>42</v>
      </c>
      <c r="F42" s="160"/>
      <c r="G42" s="160" t="s">
        <v>43</v>
      </c>
      <c r="H42" s="264"/>
      <c r="I42" s="203">
        <f t="shared" si="0"/>
        <v>0</v>
      </c>
      <c r="J42" s="339"/>
      <c r="L42" s="119" t="s">
        <v>44</v>
      </c>
    </row>
    <row r="43" spans="1:12" ht="131.44999999999999" customHeight="1">
      <c r="A43" s="169">
        <v>2</v>
      </c>
      <c r="B43" s="228" t="s">
        <v>45</v>
      </c>
      <c r="C43" s="228"/>
      <c r="D43" s="321" t="str">
        <f>IF('Key data'!C20="yes",CONCATENATE("Tooltip:",Example!O11),"")</f>
        <v/>
      </c>
      <c r="E43" s="321"/>
      <c r="F43" s="321"/>
      <c r="G43" s="321"/>
      <c r="H43" s="321"/>
      <c r="I43" s="263">
        <f>SUM(I44:I72)</f>
        <v>0</v>
      </c>
      <c r="J43" s="339"/>
    </row>
    <row r="44" spans="1:12" ht="14.1" customHeight="1">
      <c r="A44" s="201"/>
      <c r="B44" s="201"/>
      <c r="C44" s="201"/>
      <c r="D44" s="202"/>
      <c r="E44" s="322" t="s">
        <v>85</v>
      </c>
      <c r="F44" s="322"/>
      <c r="G44" s="322"/>
      <c r="H44" s="264"/>
      <c r="I44" s="203">
        <f>ROUND(D44*H44,2)</f>
        <v>0</v>
      </c>
      <c r="J44" s="339"/>
      <c r="L44" s="119" t="s">
        <v>44</v>
      </c>
    </row>
    <row r="45" spans="1:12" ht="14.1" customHeight="1">
      <c r="A45" s="201"/>
      <c r="B45" s="204"/>
      <c r="C45" s="204"/>
      <c r="D45" s="202"/>
      <c r="E45" s="322" t="s">
        <v>85</v>
      </c>
      <c r="F45" s="322"/>
      <c r="G45" s="322"/>
      <c r="H45" s="264"/>
      <c r="I45" s="203">
        <f t="shared" ref="I45:I72" si="3">ROUND(D45*H45,2)</f>
        <v>0</v>
      </c>
      <c r="J45" s="339"/>
      <c r="L45" s="119" t="s">
        <v>44</v>
      </c>
    </row>
    <row r="46" spans="1:12" ht="14.1" customHeight="1">
      <c r="A46" s="201"/>
      <c r="B46" s="205"/>
      <c r="C46" s="205"/>
      <c r="D46" s="202"/>
      <c r="E46" s="322" t="s">
        <v>85</v>
      </c>
      <c r="F46" s="322"/>
      <c r="G46" s="322"/>
      <c r="H46" s="264"/>
      <c r="I46" s="203">
        <f>ROUND(D46*H46,2)</f>
        <v>0</v>
      </c>
      <c r="J46" s="339"/>
      <c r="L46" s="119" t="s">
        <v>44</v>
      </c>
    </row>
    <row r="47" spans="1:12" ht="14.1" customHeight="1">
      <c r="A47" s="201"/>
      <c r="B47" s="205"/>
      <c r="C47" s="205"/>
      <c r="D47" s="202"/>
      <c r="E47" s="322" t="s">
        <v>85</v>
      </c>
      <c r="F47" s="322"/>
      <c r="G47" s="322"/>
      <c r="H47" s="264"/>
      <c r="I47" s="203">
        <f t="shared" ref="I47:I65" si="4">ROUND(D47*H47,2)</f>
        <v>0</v>
      </c>
      <c r="J47" s="339"/>
      <c r="L47" s="119" t="s">
        <v>44</v>
      </c>
    </row>
    <row r="48" spans="1:12" ht="14.1" customHeight="1">
      <c r="A48" s="201"/>
      <c r="B48" s="205"/>
      <c r="C48" s="205"/>
      <c r="D48" s="202"/>
      <c r="E48" s="322" t="s">
        <v>85</v>
      </c>
      <c r="F48" s="322"/>
      <c r="G48" s="322"/>
      <c r="H48" s="264"/>
      <c r="I48" s="203">
        <f t="shared" si="4"/>
        <v>0</v>
      </c>
      <c r="J48" s="339"/>
      <c r="L48" s="119" t="s">
        <v>44</v>
      </c>
    </row>
    <row r="49" spans="1:12" ht="14.1" customHeight="1" collapsed="1">
      <c r="A49" s="201"/>
      <c r="B49" s="205"/>
      <c r="C49" s="205"/>
      <c r="D49" s="202"/>
      <c r="E49" s="322" t="s">
        <v>85</v>
      </c>
      <c r="F49" s="322"/>
      <c r="G49" s="322"/>
      <c r="H49" s="264"/>
      <c r="I49" s="203">
        <f t="shared" ref="I49:I60" si="5">ROUND(D49*H49,2)</f>
        <v>0</v>
      </c>
      <c r="J49" s="339"/>
      <c r="L49" s="119" t="s">
        <v>44</v>
      </c>
    </row>
    <row r="50" spans="1:12" ht="14.1" hidden="1" customHeight="1" outlineLevel="1">
      <c r="A50" s="201"/>
      <c r="B50" s="201"/>
      <c r="C50" s="201"/>
      <c r="D50" s="202"/>
      <c r="E50" s="322" t="s">
        <v>85</v>
      </c>
      <c r="F50" s="322"/>
      <c r="G50" s="322"/>
      <c r="H50" s="201"/>
      <c r="I50" s="203">
        <f t="shared" si="5"/>
        <v>0</v>
      </c>
      <c r="J50" s="339"/>
      <c r="L50" s="119" t="s">
        <v>44</v>
      </c>
    </row>
    <row r="51" spans="1:12" ht="14.1" hidden="1" customHeight="1" outlineLevel="1">
      <c r="A51" s="204"/>
      <c r="B51" s="201"/>
      <c r="C51" s="201"/>
      <c r="D51" s="202"/>
      <c r="E51" s="322" t="s">
        <v>85</v>
      </c>
      <c r="F51" s="322"/>
      <c r="G51" s="322"/>
      <c r="H51" s="201"/>
      <c r="I51" s="203">
        <f t="shared" si="5"/>
        <v>0</v>
      </c>
      <c r="J51" s="339"/>
      <c r="L51" s="119" t="s">
        <v>44</v>
      </c>
    </row>
    <row r="52" spans="1:12" ht="14.1" hidden="1" customHeight="1" outlineLevel="1">
      <c r="A52" s="204"/>
      <c r="B52" s="201"/>
      <c r="C52" s="201"/>
      <c r="D52" s="202"/>
      <c r="E52" s="322" t="s">
        <v>85</v>
      </c>
      <c r="F52" s="322"/>
      <c r="G52" s="322"/>
      <c r="H52" s="201"/>
      <c r="I52" s="203">
        <f t="shared" si="5"/>
        <v>0</v>
      </c>
      <c r="J52" s="339"/>
      <c r="L52" s="119" t="s">
        <v>44</v>
      </c>
    </row>
    <row r="53" spans="1:12" ht="14.1" hidden="1" customHeight="1" outlineLevel="1">
      <c r="A53" s="204"/>
      <c r="B53" s="201"/>
      <c r="C53" s="201"/>
      <c r="D53" s="202"/>
      <c r="E53" s="322" t="s">
        <v>85</v>
      </c>
      <c r="F53" s="322"/>
      <c r="G53" s="322"/>
      <c r="H53" s="201"/>
      <c r="I53" s="203">
        <f t="shared" si="5"/>
        <v>0</v>
      </c>
      <c r="J53" s="339"/>
      <c r="L53" s="119" t="s">
        <v>44</v>
      </c>
    </row>
    <row r="54" spans="1:12" ht="14.1" hidden="1" customHeight="1" outlineLevel="1">
      <c r="A54" s="201"/>
      <c r="B54" s="205"/>
      <c r="C54" s="205"/>
      <c r="D54" s="202"/>
      <c r="E54" s="322" t="s">
        <v>85</v>
      </c>
      <c r="F54" s="322"/>
      <c r="G54" s="322"/>
      <c r="H54" s="264"/>
      <c r="I54" s="203">
        <f t="shared" si="5"/>
        <v>0</v>
      </c>
      <c r="J54" s="339"/>
      <c r="L54" s="119" t="s">
        <v>44</v>
      </c>
    </row>
    <row r="55" spans="1:12" ht="14.1" hidden="1" customHeight="1" outlineLevel="1">
      <c r="A55" s="201"/>
      <c r="B55" s="205"/>
      <c r="C55" s="205"/>
      <c r="D55" s="202"/>
      <c r="E55" s="322" t="s">
        <v>85</v>
      </c>
      <c r="F55" s="322"/>
      <c r="G55" s="322"/>
      <c r="H55" s="264"/>
      <c r="I55" s="203">
        <f t="shared" si="5"/>
        <v>0</v>
      </c>
      <c r="J55" s="339"/>
      <c r="L55" s="119" t="s">
        <v>44</v>
      </c>
    </row>
    <row r="56" spans="1:12" ht="14.1" hidden="1" customHeight="1" outlineLevel="1">
      <c r="A56" s="201"/>
      <c r="B56" s="205"/>
      <c r="C56" s="205"/>
      <c r="D56" s="202"/>
      <c r="E56" s="322" t="s">
        <v>85</v>
      </c>
      <c r="F56" s="322"/>
      <c r="G56" s="322"/>
      <c r="H56" s="264"/>
      <c r="I56" s="203">
        <f t="shared" si="5"/>
        <v>0</v>
      </c>
      <c r="J56" s="339"/>
      <c r="L56" s="119" t="s">
        <v>44</v>
      </c>
    </row>
    <row r="57" spans="1:12" ht="14.1" hidden="1" customHeight="1" outlineLevel="1">
      <c r="A57" s="201"/>
      <c r="B57" s="201"/>
      <c r="C57" s="201"/>
      <c r="D57" s="202"/>
      <c r="E57" s="322" t="s">
        <v>85</v>
      </c>
      <c r="F57" s="322"/>
      <c r="G57" s="322"/>
      <c r="H57" s="201"/>
      <c r="I57" s="203">
        <f t="shared" si="5"/>
        <v>0</v>
      </c>
      <c r="J57" s="339"/>
      <c r="L57" s="119" t="s">
        <v>44</v>
      </c>
    </row>
    <row r="58" spans="1:12" ht="14.1" hidden="1" customHeight="1" outlineLevel="1">
      <c r="A58" s="204"/>
      <c r="B58" s="201"/>
      <c r="C58" s="201"/>
      <c r="D58" s="202"/>
      <c r="E58" s="322" t="s">
        <v>85</v>
      </c>
      <c r="F58" s="322"/>
      <c r="G58" s="322"/>
      <c r="H58" s="201"/>
      <c r="I58" s="203">
        <f t="shared" si="5"/>
        <v>0</v>
      </c>
      <c r="J58" s="339"/>
      <c r="L58" s="119" t="s">
        <v>44</v>
      </c>
    </row>
    <row r="59" spans="1:12" ht="14.1" hidden="1" customHeight="1" outlineLevel="1">
      <c r="A59" s="204"/>
      <c r="B59" s="201"/>
      <c r="C59" s="201"/>
      <c r="D59" s="202"/>
      <c r="E59" s="322" t="s">
        <v>85</v>
      </c>
      <c r="F59" s="322"/>
      <c r="G59" s="322"/>
      <c r="H59" s="201"/>
      <c r="I59" s="203">
        <f t="shared" si="5"/>
        <v>0</v>
      </c>
      <c r="J59" s="339"/>
      <c r="L59" s="119" t="s">
        <v>44</v>
      </c>
    </row>
    <row r="60" spans="1:12" ht="14.1" hidden="1" customHeight="1" outlineLevel="1">
      <c r="A60" s="204"/>
      <c r="B60" s="201"/>
      <c r="C60" s="201"/>
      <c r="D60" s="202"/>
      <c r="E60" s="322" t="s">
        <v>85</v>
      </c>
      <c r="F60" s="322"/>
      <c r="G60" s="322"/>
      <c r="H60" s="201"/>
      <c r="I60" s="203">
        <f t="shared" si="5"/>
        <v>0</v>
      </c>
      <c r="J60" s="339"/>
      <c r="L60" s="119" t="s">
        <v>44</v>
      </c>
    </row>
    <row r="61" spans="1:12" ht="14.1" hidden="1" customHeight="1" outlineLevel="1">
      <c r="A61" s="201"/>
      <c r="B61" s="205"/>
      <c r="C61" s="205"/>
      <c r="D61" s="202"/>
      <c r="E61" s="322" t="s">
        <v>85</v>
      </c>
      <c r="F61" s="322"/>
      <c r="G61" s="322"/>
      <c r="H61" s="264"/>
      <c r="I61" s="203">
        <f t="shared" si="4"/>
        <v>0</v>
      </c>
      <c r="J61" s="339"/>
      <c r="L61" s="119" t="s">
        <v>44</v>
      </c>
    </row>
    <row r="62" spans="1:12" ht="14.1" hidden="1" customHeight="1" outlineLevel="1">
      <c r="A62" s="201"/>
      <c r="B62" s="201"/>
      <c r="C62" s="201"/>
      <c r="D62" s="202"/>
      <c r="E62" s="322" t="s">
        <v>85</v>
      </c>
      <c r="F62" s="322"/>
      <c r="G62" s="322"/>
      <c r="H62" s="201"/>
      <c r="I62" s="203">
        <f t="shared" si="4"/>
        <v>0</v>
      </c>
      <c r="J62" s="339"/>
      <c r="L62" s="119" t="s">
        <v>44</v>
      </c>
    </row>
    <row r="63" spans="1:12" ht="14.1" hidden="1" customHeight="1" outlineLevel="1">
      <c r="A63" s="204"/>
      <c r="B63" s="201"/>
      <c r="C63" s="201"/>
      <c r="D63" s="202"/>
      <c r="E63" s="322" t="s">
        <v>85</v>
      </c>
      <c r="F63" s="322"/>
      <c r="G63" s="322"/>
      <c r="H63" s="201"/>
      <c r="I63" s="203">
        <f t="shared" si="4"/>
        <v>0</v>
      </c>
      <c r="J63" s="339"/>
      <c r="L63" s="119" t="s">
        <v>44</v>
      </c>
    </row>
    <row r="64" spans="1:12" ht="14.1" hidden="1" customHeight="1" outlineLevel="1">
      <c r="A64" s="204"/>
      <c r="B64" s="201"/>
      <c r="C64" s="201"/>
      <c r="D64" s="202"/>
      <c r="E64" s="322" t="s">
        <v>85</v>
      </c>
      <c r="F64" s="322"/>
      <c r="G64" s="322"/>
      <c r="H64" s="201"/>
      <c r="I64" s="203">
        <f t="shared" si="4"/>
        <v>0</v>
      </c>
      <c r="J64" s="339"/>
      <c r="L64" s="119" t="s">
        <v>44</v>
      </c>
    </row>
    <row r="65" spans="1:12" ht="14.1" hidden="1" customHeight="1" outlineLevel="1">
      <c r="A65" s="204"/>
      <c r="B65" s="201"/>
      <c r="C65" s="201"/>
      <c r="D65" s="202"/>
      <c r="E65" s="322" t="s">
        <v>85</v>
      </c>
      <c r="F65" s="322"/>
      <c r="G65" s="322"/>
      <c r="H65" s="201"/>
      <c r="I65" s="203">
        <f t="shared" si="4"/>
        <v>0</v>
      </c>
      <c r="J65" s="339"/>
      <c r="L65" s="119" t="s">
        <v>44</v>
      </c>
    </row>
    <row r="66" spans="1:12" ht="14.1" hidden="1" customHeight="1" outlineLevel="1">
      <c r="A66" s="201"/>
      <c r="B66" s="205"/>
      <c r="C66" s="205"/>
      <c r="D66" s="202"/>
      <c r="E66" s="322" t="s">
        <v>85</v>
      </c>
      <c r="F66" s="322"/>
      <c r="G66" s="322"/>
      <c r="H66" s="264"/>
      <c r="I66" s="203">
        <f t="shared" si="3"/>
        <v>0</v>
      </c>
      <c r="J66" s="339"/>
      <c r="L66" s="119" t="s">
        <v>44</v>
      </c>
    </row>
    <row r="67" spans="1:12" ht="14.1" hidden="1" customHeight="1" outlineLevel="1">
      <c r="A67" s="201"/>
      <c r="B67" s="205"/>
      <c r="C67" s="205"/>
      <c r="D67" s="202"/>
      <c r="E67" s="322" t="s">
        <v>85</v>
      </c>
      <c r="F67" s="322"/>
      <c r="G67" s="322"/>
      <c r="H67" s="264"/>
      <c r="I67" s="203">
        <f t="shared" si="3"/>
        <v>0</v>
      </c>
      <c r="J67" s="339"/>
      <c r="L67" s="119" t="s">
        <v>44</v>
      </c>
    </row>
    <row r="68" spans="1:12" ht="14.1" hidden="1" customHeight="1" outlineLevel="1">
      <c r="A68" s="201"/>
      <c r="B68" s="205"/>
      <c r="C68" s="205"/>
      <c r="D68" s="202"/>
      <c r="E68" s="322" t="s">
        <v>85</v>
      </c>
      <c r="F68" s="322"/>
      <c r="G68" s="322"/>
      <c r="H68" s="264"/>
      <c r="I68" s="203">
        <f t="shared" si="3"/>
        <v>0</v>
      </c>
      <c r="J68" s="339"/>
      <c r="L68" s="119" t="s">
        <v>44</v>
      </c>
    </row>
    <row r="69" spans="1:12" ht="14.1" hidden="1" customHeight="1" outlineLevel="1">
      <c r="A69" s="201"/>
      <c r="B69" s="201"/>
      <c r="C69" s="201"/>
      <c r="D69" s="202"/>
      <c r="E69" s="322" t="s">
        <v>85</v>
      </c>
      <c r="F69" s="322"/>
      <c r="G69" s="322"/>
      <c r="H69" s="201"/>
      <c r="I69" s="203">
        <f t="shared" si="3"/>
        <v>0</v>
      </c>
      <c r="J69" s="339"/>
      <c r="L69" s="119" t="s">
        <v>44</v>
      </c>
    </row>
    <row r="70" spans="1:12" ht="14.1" hidden="1" customHeight="1" outlineLevel="1">
      <c r="A70" s="204"/>
      <c r="B70" s="201"/>
      <c r="C70" s="201"/>
      <c r="D70" s="202"/>
      <c r="E70" s="322" t="s">
        <v>85</v>
      </c>
      <c r="F70" s="322"/>
      <c r="G70" s="322"/>
      <c r="H70" s="201"/>
      <c r="I70" s="203">
        <f t="shared" si="3"/>
        <v>0</v>
      </c>
      <c r="J70" s="339"/>
      <c r="L70" s="119" t="s">
        <v>44</v>
      </c>
    </row>
    <row r="71" spans="1:12" ht="14.1" hidden="1" customHeight="1" outlineLevel="1">
      <c r="A71" s="204"/>
      <c r="B71" s="201"/>
      <c r="C71" s="201"/>
      <c r="D71" s="202"/>
      <c r="E71" s="322" t="s">
        <v>85</v>
      </c>
      <c r="F71" s="322"/>
      <c r="G71" s="322"/>
      <c r="H71" s="201"/>
      <c r="I71" s="203">
        <f t="shared" si="3"/>
        <v>0</v>
      </c>
      <c r="J71" s="339"/>
      <c r="L71" s="119" t="s">
        <v>44</v>
      </c>
    </row>
    <row r="72" spans="1:12" ht="14.1" hidden="1" customHeight="1" outlineLevel="1">
      <c r="A72" s="204"/>
      <c r="B72" s="201"/>
      <c r="C72" s="201"/>
      <c r="D72" s="202"/>
      <c r="E72" s="322" t="s">
        <v>85</v>
      </c>
      <c r="F72" s="322"/>
      <c r="G72" s="322"/>
      <c r="H72" s="201"/>
      <c r="I72" s="203">
        <f t="shared" si="3"/>
        <v>0</v>
      </c>
      <c r="J72" s="339"/>
      <c r="L72" s="119" t="s">
        <v>44</v>
      </c>
    </row>
    <row r="73" spans="1:12" ht="96.6" customHeight="1">
      <c r="A73" s="229">
        <v>3</v>
      </c>
      <c r="B73" s="229" t="s">
        <v>51</v>
      </c>
      <c r="C73" s="229"/>
      <c r="D73" s="321" t="str">
        <f>IF('Key data'!C20="yes",CONCATENATE("Tooltip:",Example!O22),"")</f>
        <v/>
      </c>
      <c r="E73" s="321"/>
      <c r="F73" s="321"/>
      <c r="G73" s="321"/>
      <c r="H73" s="321"/>
      <c r="I73" s="263">
        <f>SUM(I74:I91)</f>
        <v>0</v>
      </c>
      <c r="J73" s="339"/>
    </row>
    <row r="74" spans="1:12" ht="14.1" customHeight="1">
      <c r="A74" s="204"/>
      <c r="B74" s="201"/>
      <c r="C74" s="201"/>
      <c r="D74" s="301"/>
      <c r="E74" s="322"/>
      <c r="F74" s="322"/>
      <c r="G74" s="322"/>
      <c r="H74" s="264"/>
      <c r="I74" s="203">
        <f>ROUND(D74*H74,2)</f>
        <v>0</v>
      </c>
      <c r="J74" s="339"/>
      <c r="L74" s="119" t="s">
        <v>44</v>
      </c>
    </row>
    <row r="75" spans="1:12" ht="14.1" customHeight="1">
      <c r="A75" s="205"/>
      <c r="B75" s="201"/>
      <c r="C75" s="201"/>
      <c r="D75" s="301"/>
      <c r="E75" s="322"/>
      <c r="F75" s="322"/>
      <c r="G75" s="322"/>
      <c r="H75" s="264"/>
      <c r="I75" s="203">
        <f t="shared" ref="I75:I91" si="6">ROUND(D75*H75,2)</f>
        <v>0</v>
      </c>
      <c r="J75" s="339"/>
      <c r="L75" s="119" t="s">
        <v>44</v>
      </c>
    </row>
    <row r="76" spans="1:12" ht="14.1" customHeight="1">
      <c r="A76" s="204"/>
      <c r="B76" s="201"/>
      <c r="C76" s="201"/>
      <c r="D76" s="301"/>
      <c r="E76" s="322"/>
      <c r="F76" s="322"/>
      <c r="G76" s="322"/>
      <c r="H76" s="264"/>
      <c r="I76" s="203">
        <f t="shared" ref="I76:I82" si="7">ROUND(D76*H76,2)</f>
        <v>0</v>
      </c>
      <c r="J76" s="339"/>
      <c r="L76" s="119" t="s">
        <v>44</v>
      </c>
    </row>
    <row r="77" spans="1:12" ht="14.1" customHeight="1">
      <c r="A77" s="201"/>
      <c r="B77" s="201"/>
      <c r="C77" s="201"/>
      <c r="D77" s="301"/>
      <c r="E77" s="322"/>
      <c r="F77" s="322"/>
      <c r="G77" s="322"/>
      <c r="H77" s="264"/>
      <c r="I77" s="203">
        <f t="shared" si="7"/>
        <v>0</v>
      </c>
      <c r="J77" s="339"/>
      <c r="L77" s="119" t="s">
        <v>44</v>
      </c>
    </row>
    <row r="78" spans="1:12" ht="14.1" customHeight="1" collapsed="1">
      <c r="A78" s="204"/>
      <c r="B78" s="201"/>
      <c r="C78" s="201"/>
      <c r="D78" s="301"/>
      <c r="E78" s="322"/>
      <c r="F78" s="322"/>
      <c r="G78" s="322"/>
      <c r="H78" s="264"/>
      <c r="I78" s="203">
        <f t="shared" si="7"/>
        <v>0</v>
      </c>
      <c r="J78" s="339"/>
      <c r="L78" s="119" t="s">
        <v>44</v>
      </c>
    </row>
    <row r="79" spans="1:12" ht="14.1" hidden="1" customHeight="1" outlineLevel="1">
      <c r="A79" s="205"/>
      <c r="B79" s="201"/>
      <c r="C79" s="201"/>
      <c r="D79" s="301"/>
      <c r="E79" s="322"/>
      <c r="F79" s="322"/>
      <c r="G79" s="322"/>
      <c r="H79" s="264"/>
      <c r="I79" s="203">
        <f t="shared" si="7"/>
        <v>0</v>
      </c>
      <c r="J79" s="339"/>
      <c r="L79" s="119" t="s">
        <v>44</v>
      </c>
    </row>
    <row r="80" spans="1:12" ht="14.1" hidden="1" customHeight="1" outlineLevel="1">
      <c r="A80" s="205"/>
      <c r="B80" s="201"/>
      <c r="C80" s="201"/>
      <c r="D80" s="301"/>
      <c r="E80" s="322"/>
      <c r="F80" s="322"/>
      <c r="G80" s="322"/>
      <c r="H80" s="264"/>
      <c r="I80" s="203">
        <f t="shared" si="7"/>
        <v>0</v>
      </c>
      <c r="J80" s="339"/>
      <c r="L80" s="119" t="s">
        <v>44</v>
      </c>
    </row>
    <row r="81" spans="1:12" ht="14.1" hidden="1" customHeight="1" outlineLevel="1">
      <c r="A81" s="205"/>
      <c r="B81" s="201"/>
      <c r="C81" s="201"/>
      <c r="D81" s="301"/>
      <c r="E81" s="322"/>
      <c r="F81" s="322"/>
      <c r="G81" s="322"/>
      <c r="H81" s="264"/>
      <c r="I81" s="203">
        <f t="shared" si="7"/>
        <v>0</v>
      </c>
      <c r="J81" s="339"/>
      <c r="L81" s="119" t="s">
        <v>44</v>
      </c>
    </row>
    <row r="82" spans="1:12" ht="14.1" hidden="1" customHeight="1" outlineLevel="1">
      <c r="A82" s="205"/>
      <c r="B82" s="201"/>
      <c r="C82" s="201"/>
      <c r="D82" s="301"/>
      <c r="E82" s="322"/>
      <c r="F82" s="322"/>
      <c r="G82" s="322"/>
      <c r="H82" s="264"/>
      <c r="I82" s="203">
        <f t="shared" si="7"/>
        <v>0</v>
      </c>
      <c r="J82" s="339"/>
      <c r="L82" s="119" t="s">
        <v>44</v>
      </c>
    </row>
    <row r="83" spans="1:12" ht="14.1" hidden="1" customHeight="1" outlineLevel="1">
      <c r="A83" s="204"/>
      <c r="B83" s="201"/>
      <c r="C83" s="201"/>
      <c r="D83" s="301"/>
      <c r="E83" s="322"/>
      <c r="F83" s="322"/>
      <c r="G83" s="322"/>
      <c r="H83" s="264"/>
      <c r="I83" s="203">
        <f t="shared" si="6"/>
        <v>0</v>
      </c>
      <c r="J83" s="339"/>
      <c r="L83" s="119" t="s">
        <v>44</v>
      </c>
    </row>
    <row r="84" spans="1:12" ht="14.1" hidden="1" customHeight="1" outlineLevel="1">
      <c r="A84" s="201"/>
      <c r="B84" s="201"/>
      <c r="C84" s="201"/>
      <c r="D84" s="301"/>
      <c r="E84" s="322"/>
      <c r="F84" s="322"/>
      <c r="G84" s="322"/>
      <c r="H84" s="264"/>
      <c r="I84" s="203">
        <f t="shared" si="6"/>
        <v>0</v>
      </c>
      <c r="J84" s="339"/>
      <c r="L84" s="119" t="s">
        <v>44</v>
      </c>
    </row>
    <row r="85" spans="1:12" ht="14.1" hidden="1" customHeight="1" outlineLevel="1">
      <c r="A85" s="204"/>
      <c r="B85" s="201"/>
      <c r="C85" s="201"/>
      <c r="D85" s="301"/>
      <c r="E85" s="322"/>
      <c r="F85" s="322"/>
      <c r="G85" s="322"/>
      <c r="H85" s="264"/>
      <c r="I85" s="203">
        <f t="shared" si="6"/>
        <v>0</v>
      </c>
      <c r="J85" s="339"/>
      <c r="L85" s="119" t="s">
        <v>44</v>
      </c>
    </row>
    <row r="86" spans="1:12" ht="14.1" hidden="1" customHeight="1" outlineLevel="1">
      <c r="A86" s="205"/>
      <c r="B86" s="201"/>
      <c r="C86" s="201"/>
      <c r="D86" s="301"/>
      <c r="E86" s="322"/>
      <c r="F86" s="322"/>
      <c r="G86" s="322"/>
      <c r="H86" s="264"/>
      <c r="I86" s="203">
        <f t="shared" si="6"/>
        <v>0</v>
      </c>
      <c r="J86" s="339"/>
      <c r="L86" s="119" t="s">
        <v>44</v>
      </c>
    </row>
    <row r="87" spans="1:12" ht="14.1" hidden="1" customHeight="1" outlineLevel="1">
      <c r="A87" s="205"/>
      <c r="B87" s="201"/>
      <c r="C87" s="201"/>
      <c r="D87" s="301"/>
      <c r="E87" s="322"/>
      <c r="F87" s="322"/>
      <c r="G87" s="322"/>
      <c r="H87" s="264"/>
      <c r="I87" s="203">
        <f t="shared" si="6"/>
        <v>0</v>
      </c>
      <c r="J87" s="339"/>
      <c r="L87" s="119" t="s">
        <v>44</v>
      </c>
    </row>
    <row r="88" spans="1:12" ht="14.1" hidden="1" customHeight="1" outlineLevel="1">
      <c r="A88" s="205"/>
      <c r="B88" s="201"/>
      <c r="C88" s="201"/>
      <c r="D88" s="301"/>
      <c r="E88" s="322"/>
      <c r="F88" s="322"/>
      <c r="G88" s="322"/>
      <c r="H88" s="264"/>
      <c r="I88" s="203">
        <f t="shared" ref="I88:I89" si="8">ROUND(D88*H88,2)</f>
        <v>0</v>
      </c>
      <c r="J88" s="339"/>
      <c r="L88" s="119" t="s">
        <v>44</v>
      </c>
    </row>
    <row r="89" spans="1:12" ht="14.1" hidden="1" customHeight="1" outlineLevel="1">
      <c r="A89" s="205"/>
      <c r="B89" s="201"/>
      <c r="C89" s="201"/>
      <c r="D89" s="301"/>
      <c r="E89" s="322"/>
      <c r="F89" s="322"/>
      <c r="G89" s="322"/>
      <c r="H89" s="264"/>
      <c r="I89" s="203">
        <f t="shared" si="8"/>
        <v>0</v>
      </c>
      <c r="J89" s="339"/>
      <c r="L89" s="119" t="s">
        <v>44</v>
      </c>
    </row>
    <row r="90" spans="1:12" ht="14.1" hidden="1" customHeight="1" outlineLevel="1">
      <c r="A90" s="205"/>
      <c r="B90" s="201"/>
      <c r="C90" s="201"/>
      <c r="D90" s="301"/>
      <c r="E90" s="322"/>
      <c r="F90" s="322"/>
      <c r="G90" s="322"/>
      <c r="H90" s="264"/>
      <c r="I90" s="203">
        <f t="shared" si="6"/>
        <v>0</v>
      </c>
      <c r="J90" s="339"/>
      <c r="L90" s="119" t="s">
        <v>44</v>
      </c>
    </row>
    <row r="91" spans="1:12" ht="14.1" hidden="1" customHeight="1" outlineLevel="1">
      <c r="A91" s="205"/>
      <c r="B91" s="201"/>
      <c r="C91" s="201"/>
      <c r="D91" s="301"/>
      <c r="E91" s="322"/>
      <c r="F91" s="322"/>
      <c r="G91" s="322"/>
      <c r="H91" s="264"/>
      <c r="I91" s="203">
        <f t="shared" si="6"/>
        <v>0</v>
      </c>
      <c r="J91" s="339"/>
      <c r="L91" s="119" t="s">
        <v>44</v>
      </c>
    </row>
    <row r="92" spans="1:12" ht="69.599999999999994" customHeight="1">
      <c r="A92" s="229">
        <v>4</v>
      </c>
      <c r="B92" s="229" t="s">
        <v>54</v>
      </c>
      <c r="C92" s="229"/>
      <c r="D92" s="321" t="str">
        <f>IF('Key data'!C20="yes",CONCATENATE("Tooltip:",Example!O34),"")</f>
        <v/>
      </c>
      <c r="E92" s="321"/>
      <c r="F92" s="321"/>
      <c r="G92" s="321"/>
      <c r="H92" s="321"/>
      <c r="I92" s="263">
        <f>SUM(I93:I108)</f>
        <v>0</v>
      </c>
      <c r="J92" s="339"/>
    </row>
    <row r="93" spans="1:12" ht="14.1" customHeight="1">
      <c r="A93" s="205"/>
      <c r="B93" s="201"/>
      <c r="C93" s="201"/>
      <c r="D93" s="180"/>
      <c r="E93" s="320"/>
      <c r="F93" s="320"/>
      <c r="G93" s="320"/>
      <c r="H93" s="264"/>
      <c r="I93" s="203">
        <f>ROUND(D93*H93,2)</f>
        <v>0</v>
      </c>
      <c r="J93" s="339"/>
      <c r="L93" s="119" t="s">
        <v>44</v>
      </c>
    </row>
    <row r="94" spans="1:12" ht="14.1" customHeight="1">
      <c r="A94" s="205"/>
      <c r="B94" s="201"/>
      <c r="C94" s="201"/>
      <c r="D94" s="180"/>
      <c r="E94" s="320"/>
      <c r="F94" s="320"/>
      <c r="G94" s="320"/>
      <c r="H94" s="264"/>
      <c r="I94" s="203">
        <f t="shared" ref="I94:I108" si="9">ROUND(D94*H94,2)</f>
        <v>0</v>
      </c>
      <c r="J94" s="339"/>
      <c r="L94" s="119" t="s">
        <v>44</v>
      </c>
    </row>
    <row r="95" spans="1:12" ht="14.1" customHeight="1">
      <c r="A95" s="205"/>
      <c r="B95" s="201"/>
      <c r="C95" s="201"/>
      <c r="D95" s="180"/>
      <c r="E95" s="320"/>
      <c r="F95" s="320"/>
      <c r="G95" s="320"/>
      <c r="H95" s="264"/>
      <c r="I95" s="203">
        <f t="shared" si="9"/>
        <v>0</v>
      </c>
      <c r="J95" s="339"/>
      <c r="L95" s="119" t="s">
        <v>44</v>
      </c>
    </row>
    <row r="96" spans="1:12" ht="14.1" customHeight="1" collapsed="1">
      <c r="A96" s="205"/>
      <c r="B96" s="201"/>
      <c r="C96" s="201"/>
      <c r="D96" s="180"/>
      <c r="E96" s="320"/>
      <c r="F96" s="320"/>
      <c r="G96" s="320"/>
      <c r="H96" s="264"/>
      <c r="I96" s="203">
        <f t="shared" ref="I96:I102" si="10">ROUND(D96*H96,2)</f>
        <v>0</v>
      </c>
      <c r="J96" s="339"/>
      <c r="L96" s="119" t="s">
        <v>44</v>
      </c>
    </row>
    <row r="97" spans="1:12" ht="14.1" hidden="1" customHeight="1" outlineLevel="1">
      <c r="A97" s="205"/>
      <c r="B97" s="201"/>
      <c r="C97" s="201"/>
      <c r="D97" s="180"/>
      <c r="E97" s="320"/>
      <c r="F97" s="320"/>
      <c r="G97" s="320"/>
      <c r="H97" s="264"/>
      <c r="I97" s="203">
        <f t="shared" si="10"/>
        <v>0</v>
      </c>
      <c r="J97" s="339"/>
      <c r="L97" s="119" t="s">
        <v>44</v>
      </c>
    </row>
    <row r="98" spans="1:12" ht="14.1" hidden="1" customHeight="1" outlineLevel="1">
      <c r="A98" s="205"/>
      <c r="B98" s="201"/>
      <c r="C98" s="201"/>
      <c r="D98" s="180"/>
      <c r="E98" s="320"/>
      <c r="F98" s="320"/>
      <c r="G98" s="320"/>
      <c r="H98" s="264"/>
      <c r="I98" s="203">
        <f t="shared" si="10"/>
        <v>0</v>
      </c>
      <c r="J98" s="339"/>
      <c r="L98" s="119" t="s">
        <v>44</v>
      </c>
    </row>
    <row r="99" spans="1:12" ht="14.1" hidden="1" customHeight="1" outlineLevel="1">
      <c r="A99" s="201"/>
      <c r="B99" s="201"/>
      <c r="C99" s="201"/>
      <c r="D99" s="180"/>
      <c r="E99" s="320"/>
      <c r="F99" s="320"/>
      <c r="G99" s="320"/>
      <c r="H99" s="264"/>
      <c r="I99" s="203">
        <f t="shared" si="10"/>
        <v>0</v>
      </c>
      <c r="J99" s="339"/>
      <c r="L99" s="119" t="s">
        <v>44</v>
      </c>
    </row>
    <row r="100" spans="1:12" ht="14.1" hidden="1" customHeight="1" outlineLevel="1">
      <c r="A100" s="201"/>
      <c r="B100" s="201"/>
      <c r="C100" s="201"/>
      <c r="D100" s="180"/>
      <c r="E100" s="320"/>
      <c r="F100" s="320"/>
      <c r="G100" s="320"/>
      <c r="H100" s="264"/>
      <c r="I100" s="203">
        <f t="shared" si="10"/>
        <v>0</v>
      </c>
      <c r="J100" s="339"/>
      <c r="L100" s="119" t="s">
        <v>44</v>
      </c>
    </row>
    <row r="101" spans="1:12" ht="14.1" hidden="1" customHeight="1" outlineLevel="1">
      <c r="A101" s="201"/>
      <c r="B101" s="201"/>
      <c r="C101" s="201"/>
      <c r="D101" s="180"/>
      <c r="E101" s="320"/>
      <c r="F101" s="320"/>
      <c r="G101" s="320"/>
      <c r="H101" s="264"/>
      <c r="I101" s="203">
        <f t="shared" si="10"/>
        <v>0</v>
      </c>
      <c r="J101" s="339"/>
      <c r="L101" s="119" t="s">
        <v>44</v>
      </c>
    </row>
    <row r="102" spans="1:12" ht="14.1" hidden="1" customHeight="1" outlineLevel="1">
      <c r="A102" s="201"/>
      <c r="B102" s="201"/>
      <c r="C102" s="201"/>
      <c r="D102" s="180"/>
      <c r="E102" s="320"/>
      <c r="F102" s="320"/>
      <c r="G102" s="320"/>
      <c r="H102" s="264"/>
      <c r="I102" s="203">
        <f t="shared" si="10"/>
        <v>0</v>
      </c>
      <c r="J102" s="339"/>
      <c r="L102" s="119" t="s">
        <v>44</v>
      </c>
    </row>
    <row r="103" spans="1:12" ht="14.1" hidden="1" customHeight="1" outlineLevel="1">
      <c r="A103" s="205"/>
      <c r="B103" s="201"/>
      <c r="C103" s="201"/>
      <c r="D103" s="180"/>
      <c r="E103" s="320"/>
      <c r="F103" s="320"/>
      <c r="G103" s="320"/>
      <c r="H103" s="264"/>
      <c r="I103" s="203">
        <f t="shared" si="9"/>
        <v>0</v>
      </c>
      <c r="J103" s="339"/>
      <c r="L103" s="119" t="s">
        <v>44</v>
      </c>
    </row>
    <row r="104" spans="1:12" ht="14.1" hidden="1" customHeight="1" outlineLevel="1">
      <c r="A104" s="205"/>
      <c r="B104" s="201"/>
      <c r="C104" s="201"/>
      <c r="D104" s="180"/>
      <c r="E104" s="320"/>
      <c r="F104" s="320"/>
      <c r="G104" s="320"/>
      <c r="H104" s="264"/>
      <c r="I104" s="203">
        <f t="shared" si="9"/>
        <v>0</v>
      </c>
      <c r="J104" s="339"/>
      <c r="L104" s="119" t="s">
        <v>44</v>
      </c>
    </row>
    <row r="105" spans="1:12" ht="14.1" hidden="1" customHeight="1" outlineLevel="1">
      <c r="A105" s="201"/>
      <c r="B105" s="201"/>
      <c r="C105" s="201"/>
      <c r="D105" s="180"/>
      <c r="E105" s="320"/>
      <c r="F105" s="320"/>
      <c r="G105" s="320"/>
      <c r="H105" s="264"/>
      <c r="I105" s="203">
        <f t="shared" si="9"/>
        <v>0</v>
      </c>
      <c r="J105" s="339"/>
      <c r="L105" s="119" t="s">
        <v>44</v>
      </c>
    </row>
    <row r="106" spans="1:12" ht="14.1" hidden="1" customHeight="1" outlineLevel="1">
      <c r="A106" s="201"/>
      <c r="B106" s="201"/>
      <c r="C106" s="201"/>
      <c r="D106" s="180"/>
      <c r="E106" s="320"/>
      <c r="F106" s="320"/>
      <c r="G106" s="320"/>
      <c r="H106" s="264"/>
      <c r="I106" s="203">
        <f t="shared" si="9"/>
        <v>0</v>
      </c>
      <c r="J106" s="339"/>
      <c r="L106" s="119" t="s">
        <v>44</v>
      </c>
    </row>
    <row r="107" spans="1:12" ht="14.1" hidden="1" customHeight="1" outlineLevel="1">
      <c r="A107" s="201"/>
      <c r="B107" s="201"/>
      <c r="C107" s="201"/>
      <c r="D107" s="180"/>
      <c r="E107" s="320"/>
      <c r="F107" s="320"/>
      <c r="G107" s="320"/>
      <c r="H107" s="264"/>
      <c r="I107" s="203">
        <f t="shared" si="9"/>
        <v>0</v>
      </c>
      <c r="J107" s="339"/>
      <c r="L107" s="119" t="s">
        <v>44</v>
      </c>
    </row>
    <row r="108" spans="1:12" ht="14.1" hidden="1" customHeight="1" outlineLevel="1">
      <c r="A108" s="201"/>
      <c r="B108" s="201"/>
      <c r="C108" s="201"/>
      <c r="D108" s="180"/>
      <c r="E108" s="320"/>
      <c r="F108" s="320"/>
      <c r="G108" s="320"/>
      <c r="H108" s="264"/>
      <c r="I108" s="203">
        <f t="shared" si="9"/>
        <v>0</v>
      </c>
      <c r="J108" s="339"/>
      <c r="L108" s="119" t="s">
        <v>44</v>
      </c>
    </row>
    <row r="109" spans="1:12" ht="86.45" customHeight="1">
      <c r="A109" s="229">
        <v>5</v>
      </c>
      <c r="B109" s="229" t="s">
        <v>58</v>
      </c>
      <c r="C109" s="229"/>
      <c r="D109" s="321" t="str">
        <f>IF('Key data'!C20="yes",CONCATENATE("Tooltip:",Example!O45),"")</f>
        <v/>
      </c>
      <c r="E109" s="321"/>
      <c r="F109" s="321"/>
      <c r="G109" s="321"/>
      <c r="H109" s="321"/>
      <c r="I109" s="263">
        <f>SUM(I110:I125)</f>
        <v>0</v>
      </c>
      <c r="J109" s="339"/>
    </row>
    <row r="110" spans="1:12" ht="14.1" customHeight="1">
      <c r="A110" s="201"/>
      <c r="B110" s="201"/>
      <c r="C110" s="201"/>
      <c r="D110" s="160"/>
      <c r="E110" s="160"/>
      <c r="F110" s="160"/>
      <c r="G110" s="160"/>
      <c r="H110" s="264"/>
      <c r="I110" s="203">
        <f>ROUND(D110*F110*H110,2)</f>
        <v>0</v>
      </c>
      <c r="J110" s="339"/>
      <c r="L110" s="119" t="s">
        <v>44</v>
      </c>
    </row>
    <row r="111" spans="1:12" ht="14.1" customHeight="1">
      <c r="A111" s="201"/>
      <c r="B111" s="201"/>
      <c r="C111" s="201"/>
      <c r="D111" s="160"/>
      <c r="E111" s="160"/>
      <c r="F111" s="160"/>
      <c r="G111" s="160"/>
      <c r="H111" s="264"/>
      <c r="I111" s="203">
        <f t="shared" ref="I111:I125" si="11">ROUND(D111*F111*H111,2)</f>
        <v>0</v>
      </c>
      <c r="J111" s="339"/>
      <c r="L111" s="119" t="s">
        <v>44</v>
      </c>
    </row>
    <row r="112" spans="1:12" ht="14.1" customHeight="1">
      <c r="A112" s="201"/>
      <c r="B112" s="201"/>
      <c r="C112" s="201"/>
      <c r="D112" s="160"/>
      <c r="E112" s="160"/>
      <c r="F112" s="160"/>
      <c r="G112" s="160"/>
      <c r="H112" s="264"/>
      <c r="I112" s="203">
        <f t="shared" si="11"/>
        <v>0</v>
      </c>
      <c r="J112" s="339"/>
      <c r="L112" s="119" t="s">
        <v>44</v>
      </c>
    </row>
    <row r="113" spans="1:30" ht="14.1" customHeight="1">
      <c r="A113" s="201"/>
      <c r="B113" s="201"/>
      <c r="C113" s="201"/>
      <c r="D113" s="160"/>
      <c r="E113" s="160"/>
      <c r="F113" s="160"/>
      <c r="G113" s="160"/>
      <c r="H113" s="264"/>
      <c r="I113" s="203">
        <f t="shared" si="11"/>
        <v>0</v>
      </c>
      <c r="J113" s="339"/>
      <c r="L113" s="119" t="s">
        <v>44</v>
      </c>
    </row>
    <row r="114" spans="1:30" s="6" customFormat="1" ht="14.1" customHeight="1" collapsed="1">
      <c r="A114" s="201"/>
      <c r="B114" s="201"/>
      <c r="C114" s="201"/>
      <c r="D114" s="160"/>
      <c r="E114" s="160"/>
      <c r="F114" s="160"/>
      <c r="G114" s="160"/>
      <c r="H114" s="264"/>
      <c r="I114" s="203">
        <f t="shared" ref="I114:I119" si="12">ROUND(D114*F114*H114,2)</f>
        <v>0</v>
      </c>
      <c r="J114" s="339"/>
      <c r="K114" s="47"/>
      <c r="L114" s="119" t="s">
        <v>44</v>
      </c>
      <c r="M114" s="37"/>
      <c r="N114" s="37"/>
      <c r="O114" s="37"/>
      <c r="P114" s="37"/>
      <c r="Q114" s="37"/>
      <c r="R114" s="37"/>
      <c r="S114" s="37"/>
      <c r="T114" s="37"/>
      <c r="U114" s="37"/>
      <c r="V114" s="37"/>
      <c r="W114" s="37"/>
      <c r="X114" s="37"/>
      <c r="Y114" s="37"/>
      <c r="Z114" s="37"/>
      <c r="AA114" s="37"/>
      <c r="AB114" s="37"/>
      <c r="AC114" s="37"/>
      <c r="AD114" s="37"/>
    </row>
    <row r="115" spans="1:30" s="6" customFormat="1" ht="14.1" hidden="1" customHeight="1" outlineLevel="1">
      <c r="A115" s="201"/>
      <c r="B115" s="201"/>
      <c r="C115" s="201"/>
      <c r="D115" s="160"/>
      <c r="E115" s="160"/>
      <c r="F115" s="160"/>
      <c r="G115" s="160"/>
      <c r="H115" s="264"/>
      <c r="I115" s="203">
        <f t="shared" si="12"/>
        <v>0</v>
      </c>
      <c r="J115" s="339"/>
      <c r="K115" s="47"/>
      <c r="L115" s="119" t="s">
        <v>44</v>
      </c>
      <c r="M115" s="37"/>
      <c r="N115" s="37"/>
      <c r="O115" s="37"/>
      <c r="P115" s="37"/>
      <c r="Q115" s="37"/>
      <c r="R115" s="37"/>
      <c r="S115" s="37"/>
      <c r="T115" s="37"/>
      <c r="U115" s="37"/>
      <c r="V115" s="37"/>
      <c r="W115" s="37"/>
      <c r="X115" s="37"/>
      <c r="Y115" s="37"/>
      <c r="Z115" s="37"/>
      <c r="AA115" s="37"/>
      <c r="AB115" s="37"/>
      <c r="AC115" s="37"/>
      <c r="AD115" s="37"/>
    </row>
    <row r="116" spans="1:30" s="6" customFormat="1" ht="14.1" hidden="1" customHeight="1" outlineLevel="1">
      <c r="A116" s="201"/>
      <c r="B116" s="201"/>
      <c r="C116" s="201"/>
      <c r="D116" s="160"/>
      <c r="E116" s="160"/>
      <c r="F116" s="160"/>
      <c r="G116" s="160"/>
      <c r="H116" s="264"/>
      <c r="I116" s="203">
        <f t="shared" si="12"/>
        <v>0</v>
      </c>
      <c r="J116" s="339"/>
      <c r="K116" s="47"/>
      <c r="L116" s="119" t="s">
        <v>44</v>
      </c>
      <c r="M116" s="37"/>
      <c r="N116" s="37"/>
      <c r="O116" s="37"/>
      <c r="P116" s="37"/>
      <c r="Q116" s="37"/>
      <c r="R116" s="37"/>
      <c r="S116" s="37"/>
      <c r="T116" s="37"/>
      <c r="U116" s="37"/>
      <c r="V116" s="37"/>
      <c r="W116" s="37"/>
      <c r="X116" s="37"/>
      <c r="Y116" s="37"/>
      <c r="Z116" s="37"/>
      <c r="AA116" s="37"/>
      <c r="AB116" s="37"/>
      <c r="AC116" s="37"/>
      <c r="AD116" s="37"/>
    </row>
    <row r="117" spans="1:30" s="6" customFormat="1" ht="14.1" hidden="1" customHeight="1" outlineLevel="1">
      <c r="A117" s="201"/>
      <c r="B117" s="201"/>
      <c r="C117" s="201"/>
      <c r="D117" s="160"/>
      <c r="E117" s="160"/>
      <c r="F117" s="160"/>
      <c r="G117" s="160"/>
      <c r="H117" s="264"/>
      <c r="I117" s="203">
        <f t="shared" si="12"/>
        <v>0</v>
      </c>
      <c r="J117" s="339"/>
      <c r="K117" s="47"/>
      <c r="L117" s="119" t="s">
        <v>44</v>
      </c>
      <c r="M117" s="37"/>
      <c r="N117" s="37"/>
      <c r="O117" s="37"/>
      <c r="P117" s="37"/>
      <c r="Q117" s="37"/>
      <c r="R117" s="37"/>
      <c r="S117" s="37"/>
      <c r="T117" s="37"/>
      <c r="U117" s="37"/>
      <c r="V117" s="37"/>
      <c r="W117" s="37"/>
      <c r="X117" s="37"/>
      <c r="Y117" s="37"/>
      <c r="Z117" s="37"/>
      <c r="AA117" s="37"/>
      <c r="AB117" s="37"/>
      <c r="AC117" s="37"/>
      <c r="AD117" s="37"/>
    </row>
    <row r="118" spans="1:30" s="6" customFormat="1" ht="14.1" hidden="1" customHeight="1" outlineLevel="1">
      <c r="A118" s="201"/>
      <c r="B118" s="201"/>
      <c r="C118" s="201"/>
      <c r="D118" s="160"/>
      <c r="E118" s="160"/>
      <c r="F118" s="160"/>
      <c r="G118" s="160"/>
      <c r="H118" s="264"/>
      <c r="I118" s="203">
        <f t="shared" si="12"/>
        <v>0</v>
      </c>
      <c r="J118" s="339"/>
      <c r="K118" s="47"/>
      <c r="L118" s="119" t="s">
        <v>44</v>
      </c>
      <c r="M118" s="37"/>
      <c r="N118" s="37"/>
      <c r="O118" s="37"/>
      <c r="P118" s="37"/>
      <c r="Q118" s="37"/>
      <c r="R118" s="37"/>
      <c r="S118" s="37"/>
      <c r="T118" s="37"/>
      <c r="U118" s="37"/>
      <c r="V118" s="37"/>
      <c r="W118" s="37"/>
      <c r="X118" s="37"/>
      <c r="Y118" s="37"/>
      <c r="Z118" s="37"/>
      <c r="AA118" s="37"/>
      <c r="AB118" s="37"/>
      <c r="AC118" s="37"/>
      <c r="AD118" s="37"/>
    </row>
    <row r="119" spans="1:30" ht="14.1" hidden="1" customHeight="1" outlineLevel="1">
      <c r="A119" s="201"/>
      <c r="B119" s="201"/>
      <c r="C119" s="201"/>
      <c r="D119" s="160"/>
      <c r="E119" s="160"/>
      <c r="F119" s="160"/>
      <c r="G119" s="160"/>
      <c r="H119" s="264"/>
      <c r="I119" s="203">
        <f t="shared" si="12"/>
        <v>0</v>
      </c>
      <c r="J119" s="339"/>
      <c r="L119" s="119" t="s">
        <v>44</v>
      </c>
    </row>
    <row r="120" spans="1:30" s="6" customFormat="1" ht="14.1" hidden="1" customHeight="1" outlineLevel="1">
      <c r="A120" s="201"/>
      <c r="B120" s="201"/>
      <c r="C120" s="201"/>
      <c r="D120" s="160"/>
      <c r="E120" s="160"/>
      <c r="F120" s="160"/>
      <c r="G120" s="160"/>
      <c r="H120" s="264"/>
      <c r="I120" s="203">
        <f t="shared" si="11"/>
        <v>0</v>
      </c>
      <c r="J120" s="339"/>
      <c r="K120" s="47"/>
      <c r="L120" s="119" t="s">
        <v>44</v>
      </c>
      <c r="M120" s="37"/>
      <c r="N120" s="37"/>
      <c r="O120" s="37"/>
      <c r="P120" s="37"/>
      <c r="Q120" s="37"/>
      <c r="R120" s="37"/>
      <c r="S120" s="37"/>
      <c r="T120" s="37"/>
      <c r="U120" s="37"/>
      <c r="V120" s="37"/>
      <c r="W120" s="37"/>
      <c r="X120" s="37"/>
      <c r="Y120" s="37"/>
      <c r="Z120" s="37"/>
      <c r="AA120" s="37"/>
      <c r="AB120" s="37"/>
      <c r="AC120" s="37"/>
      <c r="AD120" s="37"/>
    </row>
    <row r="121" spans="1:30" s="6" customFormat="1" ht="14.1" hidden="1" customHeight="1" outlineLevel="1">
      <c r="A121" s="201"/>
      <c r="B121" s="201"/>
      <c r="C121" s="201"/>
      <c r="D121" s="160"/>
      <c r="E121" s="160"/>
      <c r="F121" s="160"/>
      <c r="G121" s="160"/>
      <c r="H121" s="264"/>
      <c r="I121" s="203">
        <f t="shared" si="11"/>
        <v>0</v>
      </c>
      <c r="J121" s="339"/>
      <c r="K121" s="47"/>
      <c r="L121" s="119" t="s">
        <v>44</v>
      </c>
      <c r="M121" s="37"/>
      <c r="N121" s="37"/>
      <c r="O121" s="37"/>
      <c r="P121" s="37"/>
      <c r="Q121" s="37"/>
      <c r="R121" s="37"/>
      <c r="S121" s="37"/>
      <c r="T121" s="37"/>
      <c r="U121" s="37"/>
      <c r="V121" s="37"/>
      <c r="W121" s="37"/>
      <c r="X121" s="37"/>
      <c r="Y121" s="37"/>
      <c r="Z121" s="37"/>
      <c r="AA121" s="37"/>
      <c r="AB121" s="37"/>
      <c r="AC121" s="37"/>
      <c r="AD121" s="37"/>
    </row>
    <row r="122" spans="1:30" s="6" customFormat="1" ht="14.1" hidden="1" customHeight="1" outlineLevel="1">
      <c r="A122" s="201"/>
      <c r="B122" s="201"/>
      <c r="C122" s="201"/>
      <c r="D122" s="160"/>
      <c r="E122" s="160"/>
      <c r="F122" s="160"/>
      <c r="G122" s="160"/>
      <c r="H122" s="264"/>
      <c r="I122" s="203">
        <f t="shared" si="11"/>
        <v>0</v>
      </c>
      <c r="J122" s="339"/>
      <c r="K122" s="47"/>
      <c r="L122" s="119" t="s">
        <v>44</v>
      </c>
      <c r="M122" s="37"/>
      <c r="N122" s="37"/>
      <c r="O122" s="37"/>
      <c r="P122" s="37"/>
      <c r="Q122" s="37"/>
      <c r="R122" s="37"/>
      <c r="S122" s="37"/>
      <c r="T122" s="37"/>
      <c r="U122" s="37"/>
      <c r="V122" s="37"/>
      <c r="W122" s="37"/>
      <c r="X122" s="37"/>
      <c r="Y122" s="37"/>
      <c r="Z122" s="37"/>
      <c r="AA122" s="37"/>
      <c r="AB122" s="37"/>
      <c r="AC122" s="37"/>
      <c r="AD122" s="37"/>
    </row>
    <row r="123" spans="1:30" s="6" customFormat="1" ht="14.1" hidden="1" customHeight="1" outlineLevel="1">
      <c r="A123" s="201"/>
      <c r="B123" s="201"/>
      <c r="C123" s="201"/>
      <c r="D123" s="160"/>
      <c r="E123" s="160"/>
      <c r="F123" s="160"/>
      <c r="G123" s="160"/>
      <c r="H123" s="264"/>
      <c r="I123" s="203">
        <f t="shared" si="11"/>
        <v>0</v>
      </c>
      <c r="J123" s="339"/>
      <c r="K123" s="47"/>
      <c r="L123" s="119" t="s">
        <v>44</v>
      </c>
      <c r="M123" s="37"/>
      <c r="N123" s="37"/>
      <c r="O123" s="37"/>
      <c r="P123" s="37"/>
      <c r="Q123" s="37"/>
      <c r="R123" s="37"/>
      <c r="S123" s="37"/>
      <c r="T123" s="37"/>
      <c r="U123" s="37"/>
      <c r="V123" s="37"/>
      <c r="W123" s="37"/>
      <c r="X123" s="37"/>
      <c r="Y123" s="37"/>
      <c r="Z123" s="37"/>
      <c r="AA123" s="37"/>
      <c r="AB123" s="37"/>
      <c r="AC123" s="37"/>
      <c r="AD123" s="37"/>
    </row>
    <row r="124" spans="1:30" s="6" customFormat="1" ht="14.1" hidden="1" customHeight="1" outlineLevel="1">
      <c r="A124" s="201"/>
      <c r="B124" s="201"/>
      <c r="C124" s="201"/>
      <c r="D124" s="160"/>
      <c r="E124" s="160"/>
      <c r="F124" s="160"/>
      <c r="G124" s="160"/>
      <c r="H124" s="264"/>
      <c r="I124" s="203">
        <f t="shared" si="11"/>
        <v>0</v>
      </c>
      <c r="J124" s="339"/>
      <c r="K124" s="47"/>
      <c r="L124" s="119" t="s">
        <v>44</v>
      </c>
      <c r="M124" s="37"/>
      <c r="N124" s="37"/>
      <c r="O124" s="37"/>
      <c r="P124" s="37"/>
      <c r="Q124" s="37"/>
      <c r="R124" s="37"/>
      <c r="S124" s="37"/>
      <c r="T124" s="37"/>
      <c r="U124" s="37"/>
      <c r="V124" s="37"/>
      <c r="W124" s="37"/>
      <c r="X124" s="37"/>
      <c r="Y124" s="37"/>
      <c r="Z124" s="37"/>
      <c r="AA124" s="37"/>
      <c r="AB124" s="37"/>
      <c r="AC124" s="37"/>
      <c r="AD124" s="37"/>
    </row>
    <row r="125" spans="1:30" ht="14.1" hidden="1" customHeight="1" outlineLevel="1">
      <c r="A125" s="201"/>
      <c r="B125" s="201"/>
      <c r="C125" s="201"/>
      <c r="D125" s="160"/>
      <c r="E125" s="160"/>
      <c r="F125" s="160"/>
      <c r="G125" s="160"/>
      <c r="H125" s="264"/>
      <c r="I125" s="203">
        <f t="shared" si="11"/>
        <v>0</v>
      </c>
      <c r="J125" s="339"/>
      <c r="L125" s="119" t="s">
        <v>44</v>
      </c>
    </row>
    <row r="126" spans="1:30" ht="108.75" customHeight="1">
      <c r="A126" s="169">
        <v>6</v>
      </c>
      <c r="B126" s="228" t="s">
        <v>60</v>
      </c>
      <c r="C126" s="228"/>
      <c r="D126" s="321" t="str">
        <f>IF('Key data'!C20="yes",CONCATENATE("Tooltip:",Example!O56),"")</f>
        <v/>
      </c>
      <c r="E126" s="321"/>
      <c r="F126" s="321"/>
      <c r="G126" s="321"/>
      <c r="H126" s="321"/>
      <c r="I126" s="263">
        <f>SUM(I127:I136)</f>
        <v>0</v>
      </c>
      <c r="J126" s="339"/>
      <c r="L126" s="120"/>
    </row>
    <row r="127" spans="1:30" ht="14.1" customHeight="1">
      <c r="A127" s="201"/>
      <c r="B127" s="201"/>
      <c r="C127" s="201"/>
      <c r="D127" s="301"/>
      <c r="E127" s="160"/>
      <c r="F127" s="160"/>
      <c r="G127" s="160"/>
      <c r="H127" s="264"/>
      <c r="I127" s="203">
        <f>ROUND(D127*F127*H127,2)</f>
        <v>0</v>
      </c>
      <c r="J127" s="339"/>
      <c r="L127" s="119" t="s">
        <v>44</v>
      </c>
    </row>
    <row r="128" spans="1:30" ht="14.1" customHeight="1">
      <c r="A128" s="201"/>
      <c r="B128" s="204"/>
      <c r="C128" s="204"/>
      <c r="D128" s="301"/>
      <c r="E128" s="160"/>
      <c r="F128" s="160"/>
      <c r="G128" s="160"/>
      <c r="H128" s="264"/>
      <c r="I128" s="203">
        <f>ROUND(D128*F128*H128,2)</f>
        <v>0</v>
      </c>
      <c r="J128" s="339"/>
      <c r="L128" s="119" t="s">
        <v>44</v>
      </c>
    </row>
    <row r="129" spans="1:30" ht="14.1" customHeight="1" collapsed="1">
      <c r="A129" s="201"/>
      <c r="B129" s="204"/>
      <c r="C129" s="204"/>
      <c r="D129" s="301"/>
      <c r="E129" s="160"/>
      <c r="F129" s="160"/>
      <c r="G129" s="160"/>
      <c r="H129" s="264"/>
      <c r="I129" s="203">
        <f t="shared" ref="I129:I132" si="13">ROUND(D129*F129*H129,2)</f>
        <v>0</v>
      </c>
      <c r="J129" s="339"/>
      <c r="L129" s="119" t="s">
        <v>44</v>
      </c>
    </row>
    <row r="130" spans="1:30" ht="14.1" hidden="1" customHeight="1" outlineLevel="1">
      <c r="A130" s="201"/>
      <c r="B130" s="204"/>
      <c r="C130" s="204"/>
      <c r="D130" s="301"/>
      <c r="E130" s="160"/>
      <c r="F130" s="160"/>
      <c r="G130" s="160"/>
      <c r="H130" s="264"/>
      <c r="I130" s="203">
        <f t="shared" si="13"/>
        <v>0</v>
      </c>
      <c r="J130" s="339"/>
      <c r="L130" s="119" t="s">
        <v>44</v>
      </c>
    </row>
    <row r="131" spans="1:30" ht="14.1" hidden="1" customHeight="1" outlineLevel="1">
      <c r="A131" s="201"/>
      <c r="B131" s="204"/>
      <c r="C131" s="204"/>
      <c r="D131" s="301"/>
      <c r="E131" s="160"/>
      <c r="F131" s="160"/>
      <c r="G131" s="160"/>
      <c r="H131" s="264"/>
      <c r="I131" s="203">
        <f t="shared" si="13"/>
        <v>0</v>
      </c>
      <c r="J131" s="339"/>
      <c r="L131" s="119" t="s">
        <v>44</v>
      </c>
    </row>
    <row r="132" spans="1:30" ht="14.1" hidden="1" customHeight="1" outlineLevel="1">
      <c r="A132" s="201"/>
      <c r="B132" s="204"/>
      <c r="C132" s="204"/>
      <c r="D132" s="301"/>
      <c r="E132" s="160"/>
      <c r="F132" s="160"/>
      <c r="G132" s="160"/>
      <c r="H132" s="264"/>
      <c r="I132" s="203">
        <f t="shared" si="13"/>
        <v>0</v>
      </c>
      <c r="J132" s="339"/>
      <c r="L132" s="119" t="s">
        <v>44</v>
      </c>
    </row>
    <row r="133" spans="1:30" ht="14.1" hidden="1" customHeight="1" outlineLevel="1">
      <c r="A133" s="201"/>
      <c r="B133" s="204"/>
      <c r="C133" s="204"/>
      <c r="D133" s="301"/>
      <c r="E133" s="160"/>
      <c r="F133" s="160"/>
      <c r="G133" s="160"/>
      <c r="H133" s="264"/>
      <c r="I133" s="203">
        <f t="shared" ref="I133" si="14">ROUND(D133*F133*H133,2)</f>
        <v>0</v>
      </c>
      <c r="J133" s="339"/>
      <c r="L133" s="119" t="s">
        <v>44</v>
      </c>
    </row>
    <row r="134" spans="1:30" ht="14.1" hidden="1" customHeight="1" outlineLevel="1">
      <c r="A134" s="201"/>
      <c r="B134" s="204"/>
      <c r="C134" s="204"/>
      <c r="D134" s="301"/>
      <c r="E134" s="160"/>
      <c r="F134" s="160"/>
      <c r="G134" s="160"/>
      <c r="H134" s="264"/>
      <c r="I134" s="203">
        <f t="shared" ref="I134:I136" si="15">ROUND(D134*F134*H134,2)</f>
        <v>0</v>
      </c>
      <c r="J134" s="339"/>
      <c r="L134" s="119" t="s">
        <v>44</v>
      </c>
    </row>
    <row r="135" spans="1:30" ht="14.1" hidden="1" customHeight="1" outlineLevel="1">
      <c r="A135" s="201"/>
      <c r="B135" s="204"/>
      <c r="C135" s="204"/>
      <c r="D135" s="301"/>
      <c r="E135" s="160"/>
      <c r="F135" s="160"/>
      <c r="G135" s="160"/>
      <c r="H135" s="264"/>
      <c r="I135" s="203">
        <f t="shared" si="15"/>
        <v>0</v>
      </c>
      <c r="J135" s="339"/>
      <c r="L135" s="119" t="s">
        <v>44</v>
      </c>
    </row>
    <row r="136" spans="1:30" ht="14.1" hidden="1" customHeight="1" outlineLevel="1">
      <c r="A136" s="201"/>
      <c r="B136" s="204"/>
      <c r="C136" s="204"/>
      <c r="D136" s="301"/>
      <c r="E136" s="160"/>
      <c r="F136" s="160"/>
      <c r="G136" s="160"/>
      <c r="H136" s="264"/>
      <c r="I136" s="203">
        <f t="shared" si="15"/>
        <v>0</v>
      </c>
      <c r="J136" s="339"/>
      <c r="L136" s="119" t="s">
        <v>44</v>
      </c>
    </row>
    <row r="137" spans="1:30" ht="75" customHeight="1">
      <c r="A137" s="169">
        <v>7</v>
      </c>
      <c r="B137" s="228" t="s">
        <v>61</v>
      </c>
      <c r="C137" s="228"/>
      <c r="D137" s="321" t="str">
        <f>IF('Key data'!C20="yes",CONCATENATE("Tooltip:",Example!O61),"")</f>
        <v/>
      </c>
      <c r="E137" s="321"/>
      <c r="F137" s="321"/>
      <c r="G137" s="321"/>
      <c r="H137" s="321"/>
      <c r="I137" s="263">
        <f>SUM(I138:I142)</f>
        <v>0</v>
      </c>
      <c r="J137" s="339"/>
    </row>
    <row r="138" spans="1:30" ht="14.1" customHeight="1">
      <c r="A138" s="201"/>
      <c r="B138" s="205"/>
      <c r="C138" s="205"/>
      <c r="D138" s="160"/>
      <c r="E138" s="160"/>
      <c r="F138" s="160"/>
      <c r="G138" s="265"/>
      <c r="H138" s="264"/>
      <c r="I138" s="203">
        <f>ROUND(D138*F138*H138,2)</f>
        <v>0</v>
      </c>
      <c r="J138" s="339"/>
      <c r="L138" s="119" t="s">
        <v>44</v>
      </c>
    </row>
    <row r="139" spans="1:30" ht="13.5" customHeight="1" collapsed="1">
      <c r="A139" s="201"/>
      <c r="B139" s="205"/>
      <c r="C139" s="205"/>
      <c r="D139" s="160"/>
      <c r="E139" s="160"/>
      <c r="F139" s="160"/>
      <c r="G139" s="265"/>
      <c r="H139" s="264"/>
      <c r="I139" s="203">
        <f>ROUND(D139*F139*H139,2)</f>
        <v>0</v>
      </c>
      <c r="J139" s="339"/>
      <c r="L139" s="119" t="s">
        <v>44</v>
      </c>
    </row>
    <row r="140" spans="1:30" ht="13.5" hidden="1" customHeight="1" outlineLevel="1">
      <c r="A140" s="201"/>
      <c r="B140" s="205"/>
      <c r="C140" s="205"/>
      <c r="D140" s="160"/>
      <c r="E140" s="160"/>
      <c r="F140" s="160"/>
      <c r="G140" s="265"/>
      <c r="H140" s="264"/>
      <c r="I140" s="203">
        <f>ROUND(D140*F140*H140,2)</f>
        <v>0</v>
      </c>
      <c r="J140" s="339"/>
      <c r="L140" s="119" t="s">
        <v>44</v>
      </c>
    </row>
    <row r="141" spans="1:30" ht="13.5" hidden="1" customHeight="1" outlineLevel="1">
      <c r="A141" s="201"/>
      <c r="B141" s="205"/>
      <c r="C141" s="205"/>
      <c r="D141" s="160"/>
      <c r="E141" s="160"/>
      <c r="F141" s="160"/>
      <c r="G141" s="265"/>
      <c r="H141" s="264"/>
      <c r="I141" s="203">
        <f>ROUND(D141*F141*H141,2)</f>
        <v>0</v>
      </c>
      <c r="J141" s="339"/>
      <c r="L141" s="119" t="s">
        <v>44</v>
      </c>
    </row>
    <row r="142" spans="1:30" ht="13.5" hidden="1" customHeight="1" outlineLevel="1">
      <c r="A142" s="201"/>
      <c r="B142" s="205"/>
      <c r="C142" s="205"/>
      <c r="D142" s="160"/>
      <c r="E142" s="160"/>
      <c r="F142" s="160"/>
      <c r="G142" s="265"/>
      <c r="H142" s="264"/>
      <c r="I142" s="203">
        <f>ROUND(D142*F142*H142,2)</f>
        <v>0</v>
      </c>
      <c r="J142" s="339"/>
      <c r="L142" s="119" t="s">
        <v>44</v>
      </c>
    </row>
    <row r="143" spans="1:30" s="8" customFormat="1" ht="25.5" customHeight="1">
      <c r="A143" s="275"/>
      <c r="B143" s="266" t="s">
        <v>62</v>
      </c>
      <c r="C143" s="266"/>
      <c r="D143" s="266"/>
      <c r="E143" s="266"/>
      <c r="F143" s="266"/>
      <c r="G143" s="266"/>
      <c r="H143" s="266"/>
      <c r="I143" s="231">
        <f>I109+I92+I43+I5+I73+I126</f>
        <v>0</v>
      </c>
      <c r="J143" s="339"/>
      <c r="K143" s="48"/>
      <c r="L143" s="121"/>
      <c r="M143" s="35"/>
      <c r="N143" s="35"/>
      <c r="O143" s="35"/>
      <c r="P143" s="35"/>
      <c r="Q143" s="35"/>
      <c r="R143" s="35"/>
      <c r="S143" s="35"/>
      <c r="T143" s="35"/>
      <c r="U143" s="35"/>
      <c r="V143" s="35"/>
      <c r="W143" s="35"/>
      <c r="X143" s="35"/>
      <c r="Y143" s="35"/>
      <c r="Z143" s="35"/>
      <c r="AA143" s="35"/>
      <c r="AB143" s="35"/>
      <c r="AC143" s="35"/>
      <c r="AD143" s="35"/>
    </row>
    <row r="144" spans="1:30" s="8" customFormat="1" ht="56.45" customHeight="1">
      <c r="A144" s="169">
        <v>8</v>
      </c>
      <c r="B144" s="229" t="s">
        <v>63</v>
      </c>
      <c r="C144" s="229"/>
      <c r="D144" s="321" t="str">
        <f>IF('Key data'!C20="yes",CONCATENATE("Tooltip:",Example!O65),"")</f>
        <v/>
      </c>
      <c r="E144" s="321"/>
      <c r="F144" s="321"/>
      <c r="G144" s="321"/>
      <c r="H144" s="321"/>
      <c r="I144" s="267">
        <f>I145</f>
        <v>0</v>
      </c>
      <c r="J144" s="238"/>
      <c r="K144" s="48"/>
      <c r="L144" s="121"/>
      <c r="M144" s="35"/>
      <c r="N144" s="35"/>
      <c r="O144" s="35"/>
      <c r="P144" s="35"/>
      <c r="Q144" s="35"/>
      <c r="R144" s="35"/>
      <c r="S144" s="35"/>
      <c r="T144" s="35"/>
      <c r="U144" s="35"/>
      <c r="V144" s="35"/>
      <c r="W144" s="35"/>
      <c r="X144" s="35"/>
      <c r="Y144" s="35"/>
      <c r="Z144" s="35"/>
      <c r="AA144" s="35"/>
      <c r="AB144" s="35"/>
      <c r="AC144" s="35"/>
      <c r="AD144" s="35"/>
    </row>
    <row r="145" spans="1:30" ht="21" customHeight="1">
      <c r="A145" s="276"/>
      <c r="B145" s="234" t="s">
        <v>86</v>
      </c>
      <c r="C145" s="234"/>
      <c r="D145" s="268">
        <v>0</v>
      </c>
      <c r="E145" s="235"/>
      <c r="F145" s="235"/>
      <c r="G145" s="235"/>
      <c r="H145" s="269">
        <f>I143</f>
        <v>0</v>
      </c>
      <c r="I145" s="237">
        <f>D145*H145</f>
        <v>0</v>
      </c>
      <c r="J145" s="238"/>
      <c r="L145" s="119" t="s">
        <v>44</v>
      </c>
    </row>
    <row r="146" spans="1:30" ht="48.6" customHeight="1">
      <c r="A146" s="277"/>
      <c r="B146" s="239" t="s">
        <v>87</v>
      </c>
      <c r="C146" s="239"/>
      <c r="D146" s="270"/>
      <c r="E146" s="270"/>
      <c r="F146" s="270"/>
      <c r="G146" s="270"/>
      <c r="H146" s="270"/>
      <c r="I146" s="241">
        <f>I143+I144</f>
        <v>0</v>
      </c>
      <c r="J146" s="238"/>
      <c r="K146" s="67"/>
    </row>
    <row r="147" spans="1:30" s="12" customFormat="1" ht="54.6" customHeight="1">
      <c r="A147" s="278"/>
      <c r="B147" s="271" t="s">
        <v>72</v>
      </c>
      <c r="C147" s="271"/>
      <c r="D147" s="272"/>
      <c r="E147" s="272"/>
      <c r="F147" s="272"/>
      <c r="G147" s="272"/>
      <c r="H147" s="272"/>
      <c r="I147" s="273">
        <f>I146</f>
        <v>0</v>
      </c>
      <c r="J147" s="273"/>
      <c r="K147" s="66"/>
      <c r="L147" s="120"/>
      <c r="M147" s="36"/>
      <c r="N147" s="36"/>
      <c r="O147" s="36"/>
      <c r="P147" s="36"/>
      <c r="Q147" s="36"/>
      <c r="R147" s="36"/>
      <c r="S147" s="36"/>
      <c r="T147" s="36"/>
      <c r="U147" s="36"/>
      <c r="V147" s="36"/>
      <c r="W147" s="36"/>
      <c r="X147" s="36"/>
      <c r="Y147" s="36"/>
      <c r="Z147" s="36"/>
      <c r="AA147" s="36"/>
      <c r="AB147" s="36"/>
      <c r="AC147" s="36"/>
      <c r="AD147" s="36"/>
    </row>
    <row r="148" spans="1:30" ht="34.5" customHeight="1">
      <c r="A148" s="279"/>
    </row>
    <row r="149" spans="1:30" s="183" customFormat="1" ht="15.6" customHeight="1">
      <c r="A149" s="182"/>
      <c r="B149" s="336" t="s">
        <v>88</v>
      </c>
      <c r="C149" s="336"/>
      <c r="D149" s="336"/>
      <c r="E149" s="336"/>
      <c r="F149" s="336"/>
      <c r="G149" s="336"/>
      <c r="H149" s="336"/>
      <c r="I149" s="336"/>
      <c r="J149" s="336"/>
      <c r="K149" s="289"/>
      <c r="L149" s="290"/>
      <c r="M149" s="182"/>
      <c r="N149" s="182"/>
      <c r="O149" s="182"/>
      <c r="P149" s="182"/>
      <c r="Q149" s="182"/>
      <c r="R149" s="182"/>
      <c r="S149" s="182"/>
      <c r="T149" s="182"/>
      <c r="U149" s="182"/>
      <c r="V149" s="182"/>
      <c r="W149" s="182"/>
      <c r="X149" s="182"/>
      <c r="Y149" s="182"/>
      <c r="Z149" s="182"/>
      <c r="AA149" s="182"/>
      <c r="AB149" s="182"/>
      <c r="AC149" s="182"/>
      <c r="AD149" s="182"/>
    </row>
    <row r="150" spans="1:30" s="183" customFormat="1" ht="15">
      <c r="A150" s="291"/>
      <c r="B150" s="196"/>
      <c r="C150" s="196"/>
      <c r="D150" s="196"/>
      <c r="E150" s="196"/>
      <c r="F150" s="196"/>
      <c r="G150" s="196"/>
      <c r="H150" s="196"/>
      <c r="I150" s="196"/>
      <c r="J150" s="196"/>
      <c r="K150" s="292"/>
      <c r="L150" s="184"/>
      <c r="M150" s="182"/>
      <c r="N150" s="182"/>
      <c r="O150" s="182"/>
      <c r="P150" s="182"/>
      <c r="Q150" s="182"/>
      <c r="R150" s="182"/>
      <c r="S150" s="182"/>
      <c r="T150" s="182"/>
      <c r="U150" s="182"/>
      <c r="V150" s="182"/>
      <c r="W150" s="182"/>
      <c r="X150" s="182"/>
      <c r="Y150" s="182"/>
      <c r="Z150" s="182"/>
      <c r="AA150" s="182"/>
      <c r="AB150" s="182"/>
      <c r="AC150" s="182"/>
      <c r="AD150" s="182"/>
    </row>
    <row r="151" spans="1:30" s="183" customFormat="1" ht="36" customHeight="1">
      <c r="A151" s="291"/>
      <c r="B151" s="337" t="s">
        <v>77</v>
      </c>
      <c r="C151" s="337"/>
      <c r="D151" s="337"/>
      <c r="E151" s="337"/>
      <c r="F151" s="337"/>
      <c r="G151" s="337"/>
      <c r="H151" s="337"/>
      <c r="I151" s="337"/>
      <c r="J151" s="337"/>
      <c r="L151" s="184"/>
      <c r="M151" s="182"/>
      <c r="N151" s="182"/>
      <c r="O151" s="182"/>
      <c r="P151" s="182"/>
      <c r="Q151" s="182"/>
      <c r="R151" s="182"/>
      <c r="S151" s="182"/>
      <c r="T151" s="182"/>
      <c r="U151" s="182"/>
      <c r="V151" s="182"/>
      <c r="W151" s="182"/>
      <c r="X151" s="182"/>
      <c r="Y151" s="182"/>
      <c r="Z151" s="182"/>
      <c r="AA151" s="182"/>
      <c r="AB151" s="182"/>
      <c r="AC151" s="182"/>
      <c r="AD151" s="182"/>
    </row>
    <row r="152" spans="1:30" s="183" customFormat="1" ht="15.75">
      <c r="A152" s="291"/>
      <c r="B152" s="319"/>
      <c r="C152" s="319"/>
      <c r="D152" s="319"/>
      <c r="E152" s="319"/>
      <c r="F152" s="319"/>
      <c r="G152" s="319"/>
      <c r="H152" s="319"/>
      <c r="I152" s="319"/>
      <c r="J152" s="319"/>
      <c r="K152" s="292"/>
      <c r="L152" s="184"/>
      <c r="M152" s="182"/>
      <c r="N152" s="182"/>
      <c r="O152" s="182"/>
      <c r="P152" s="182"/>
      <c r="Q152" s="182"/>
      <c r="R152" s="182"/>
      <c r="S152" s="182"/>
      <c r="T152" s="182"/>
      <c r="U152" s="182"/>
      <c r="V152" s="182"/>
      <c r="W152" s="182"/>
      <c r="X152" s="182"/>
      <c r="Y152" s="182"/>
      <c r="Z152" s="182"/>
      <c r="AA152" s="182"/>
      <c r="AB152" s="182"/>
      <c r="AC152" s="182"/>
      <c r="AD152" s="182"/>
    </row>
    <row r="153" spans="1:30" s="183" customFormat="1" ht="21" customHeight="1">
      <c r="A153" s="291"/>
      <c r="B153" s="319" t="s">
        <v>78</v>
      </c>
      <c r="C153" s="319"/>
      <c r="D153" s="319"/>
      <c r="E153" s="319"/>
      <c r="F153" s="319"/>
      <c r="G153" s="319"/>
      <c r="H153" s="319"/>
      <c r="I153" s="319"/>
      <c r="J153" s="319"/>
      <c r="K153" s="293"/>
      <c r="L153" s="184"/>
      <c r="M153" s="182"/>
      <c r="N153" s="182"/>
      <c r="O153" s="182"/>
      <c r="P153" s="182"/>
      <c r="Q153" s="182"/>
      <c r="R153" s="182"/>
      <c r="S153" s="182"/>
      <c r="T153" s="182"/>
      <c r="U153" s="182"/>
      <c r="V153" s="182"/>
      <c r="W153" s="182"/>
      <c r="X153" s="182"/>
      <c r="Y153" s="182"/>
      <c r="Z153" s="182"/>
      <c r="AA153" s="182"/>
      <c r="AB153" s="182"/>
      <c r="AC153" s="182"/>
      <c r="AD153" s="182"/>
    </row>
    <row r="154" spans="1:30" s="183" customFormat="1" ht="17.25">
      <c r="A154" s="291"/>
      <c r="B154" s="197"/>
      <c r="C154" s="197"/>
      <c r="D154" s="196"/>
      <c r="E154" s="196"/>
      <c r="F154" s="196"/>
      <c r="G154" s="196"/>
      <c r="H154" s="196"/>
      <c r="I154" s="196"/>
      <c r="J154" s="196"/>
      <c r="K154" s="292"/>
      <c r="L154" s="184"/>
      <c r="M154" s="182"/>
      <c r="N154" s="182"/>
      <c r="O154" s="182"/>
      <c r="P154" s="182"/>
      <c r="Q154" s="182"/>
      <c r="R154" s="182"/>
      <c r="S154" s="182"/>
      <c r="T154" s="182"/>
      <c r="U154" s="182"/>
      <c r="V154" s="182"/>
      <c r="W154" s="182"/>
      <c r="X154" s="182"/>
      <c r="Y154" s="182"/>
      <c r="Z154" s="182"/>
      <c r="AA154" s="182"/>
      <c r="AB154" s="182"/>
      <c r="AC154" s="182"/>
      <c r="AD154" s="182"/>
    </row>
    <row r="155" spans="1:30" s="183" customFormat="1" ht="42" customHeight="1">
      <c r="A155" s="291"/>
      <c r="B155" s="319" t="s">
        <v>89</v>
      </c>
      <c r="C155" s="319"/>
      <c r="D155" s="319"/>
      <c r="E155" s="319"/>
      <c r="F155" s="319"/>
      <c r="G155" s="319"/>
      <c r="H155" s="319"/>
      <c r="I155" s="319"/>
      <c r="J155" s="319"/>
      <c r="K155" s="292"/>
      <c r="L155" s="184"/>
      <c r="M155" s="182"/>
      <c r="N155" s="182"/>
      <c r="O155" s="182"/>
      <c r="P155" s="182"/>
      <c r="Q155" s="182"/>
      <c r="R155" s="182"/>
      <c r="S155" s="182"/>
      <c r="T155" s="182"/>
      <c r="U155" s="182"/>
      <c r="V155" s="182"/>
      <c r="W155" s="182"/>
      <c r="X155" s="182"/>
      <c r="Y155" s="182"/>
      <c r="Z155" s="182"/>
      <c r="AA155" s="182"/>
      <c r="AB155" s="182"/>
      <c r="AC155" s="182"/>
      <c r="AD155" s="182"/>
    </row>
    <row r="156" spans="1:30" s="183" customFormat="1" ht="25.9" customHeight="1">
      <c r="A156" s="291"/>
      <c r="B156" s="294"/>
      <c r="C156" s="294"/>
      <c r="D156" s="294"/>
      <c r="E156" s="294"/>
      <c r="F156" s="294"/>
      <c r="G156" s="294"/>
      <c r="H156" s="294"/>
      <c r="I156" s="294"/>
      <c r="J156" s="294"/>
      <c r="K156" s="292"/>
      <c r="L156" s="184"/>
      <c r="M156" s="182"/>
      <c r="N156" s="182"/>
      <c r="O156" s="182"/>
      <c r="P156" s="182"/>
      <c r="Q156" s="182"/>
      <c r="R156" s="182"/>
      <c r="S156" s="182"/>
      <c r="T156" s="182"/>
      <c r="U156" s="182"/>
      <c r="V156" s="182"/>
      <c r="W156" s="182"/>
      <c r="X156" s="182"/>
      <c r="Y156" s="182"/>
      <c r="Z156" s="182"/>
      <c r="AA156" s="182"/>
      <c r="AB156" s="182"/>
      <c r="AC156" s="182"/>
      <c r="AD156" s="182"/>
    </row>
    <row r="157" spans="1:30">
      <c r="A157" s="279"/>
    </row>
    <row r="158" spans="1:30">
      <c r="A158" s="280"/>
    </row>
    <row r="159" spans="1:30">
      <c r="A159" s="279"/>
    </row>
    <row r="160" spans="1:30">
      <c r="A160" s="281"/>
    </row>
    <row r="161" spans="1:1">
      <c r="A161" s="281"/>
    </row>
    <row r="162" spans="1:1">
      <c r="A162" s="281"/>
    </row>
    <row r="163" spans="1:1">
      <c r="A163" s="281"/>
    </row>
    <row r="164" spans="1:1">
      <c r="A164" s="281"/>
    </row>
    <row r="165" spans="1:1">
      <c r="A165" s="280"/>
    </row>
    <row r="166" spans="1:1">
      <c r="A166" s="279"/>
    </row>
    <row r="167" spans="1:1">
      <c r="A167" s="279"/>
    </row>
    <row r="168" spans="1:1">
      <c r="A168" s="279"/>
    </row>
    <row r="169" spans="1:1">
      <c r="A169" s="279"/>
    </row>
    <row r="170" spans="1:1">
      <c r="A170" s="281"/>
    </row>
    <row r="171" spans="1:1">
      <c r="A171" s="282"/>
    </row>
    <row r="172" spans="1:1">
      <c r="A172" s="283"/>
    </row>
    <row r="173" spans="1:1">
      <c r="A173" s="284"/>
    </row>
    <row r="174" spans="1:1">
      <c r="A174" s="285"/>
    </row>
    <row r="175" spans="1:1">
      <c r="A175" s="280"/>
    </row>
    <row r="176" spans="1:1">
      <c r="A176" s="286"/>
    </row>
    <row r="177" spans="1:3">
      <c r="A177" s="286"/>
    </row>
    <row r="178" spans="1:3">
      <c r="A178" s="286"/>
      <c r="B178" s="33"/>
      <c r="C178" s="33"/>
    </row>
    <row r="179" spans="1:3">
      <c r="A179" s="287"/>
      <c r="B179" s="33"/>
      <c r="C179" s="33"/>
    </row>
    <row r="180" spans="1:3">
      <c r="A180" s="283"/>
      <c r="B180" s="33"/>
      <c r="C180" s="33"/>
    </row>
    <row r="181" spans="1:3">
      <c r="A181" s="110"/>
      <c r="B181" s="33"/>
      <c r="C181" s="33"/>
    </row>
    <row r="182" spans="1:3">
      <c r="A182" s="110"/>
      <c r="B182" s="33"/>
      <c r="C182" s="33"/>
    </row>
    <row r="183" spans="1:3">
      <c r="A183" s="110"/>
      <c r="B183" s="33"/>
      <c r="C183" s="33"/>
    </row>
    <row r="184" spans="1:3">
      <c r="A184" s="110"/>
      <c r="B184" s="33"/>
      <c r="C184" s="33"/>
    </row>
    <row r="185" spans="1:3">
      <c r="A185" s="110"/>
      <c r="B185" s="33"/>
      <c r="C185" s="33"/>
    </row>
    <row r="186" spans="1:3">
      <c r="A186" s="110"/>
      <c r="B186" s="33"/>
      <c r="C186" s="33"/>
    </row>
    <row r="187" spans="1:3">
      <c r="A187" s="110"/>
      <c r="B187" s="33"/>
      <c r="C187" s="33"/>
    </row>
    <row r="188" spans="1:3">
      <c r="A188" s="110"/>
      <c r="B188" s="33"/>
      <c r="C188" s="33"/>
    </row>
    <row r="189" spans="1:3">
      <c r="A189" s="288"/>
      <c r="B189" s="33"/>
      <c r="C189" s="33"/>
    </row>
    <row r="190" spans="1:3">
      <c r="B190" s="33"/>
      <c r="C190" s="33"/>
    </row>
    <row r="191" spans="1:3">
      <c r="B191" s="33"/>
      <c r="C191" s="33"/>
    </row>
  </sheetData>
  <sheetProtection algorithmName="SHA-512" hashValue="dvXZGiWl7owUg9YFFv6KbEVcZrdKDussUjr681BzfLrpweSDBL6Eshfvz1MsOBmvsWsHwRqiFaTuRzTnzI0YLA==" saltValue="kXAHnqBNR8MoRyyCVRcqqg==" spinCount="100000" sheet="1" objects="1" scenarios="1" formatCells="0" formatRows="0"/>
  <protectedRanges>
    <protectedRange algorithmName="SHA-512" hashValue="DOHc2yQ59uJi1mLfGgr9znuQ6E7r0Wt50MhD01Max5w5uONcsifvVguSdFIs47WNaspFtHUDgeIBC8d2UibZ/w==" saltValue="Ec9m2tIrvPN/IzKkRPrgMg==" spinCount="100000" sqref="A3" name="Bereich2"/>
    <protectedRange algorithmName="SHA-512" hashValue="SfDkDVCPL8DhV/q4U+XUgHCEZm5j0lSzXz2IQVzqq0SnPNPt8IdQQA9b/d4zDwbiwiwyBXHxcMCuw7Zi3m8F5g==" saltValue="jW/bGv01FydJ6Hx26CWHqg==" spinCount="100000" sqref="B2:C2" name="Bereich1_4"/>
    <protectedRange algorithmName="SHA-512" hashValue="DOHc2yQ59uJi1mLfGgr9znuQ6E7r0Wt50MhD01Max5w5uONcsifvVguSdFIs47WNaspFtHUDgeIBC8d2UibZ/w==" saltValue="Ec9m2tIrvPN/IzKkRPrgMg==" spinCount="100000" sqref="L3" name="Bereich2_1"/>
  </protectedRanges>
  <dataConsolidate/>
  <mergeCells count="80">
    <mergeCell ref="E58:G58"/>
    <mergeCell ref="E59:G59"/>
    <mergeCell ref="E60:G60"/>
    <mergeCell ref="E88:G88"/>
    <mergeCell ref="E89:G89"/>
    <mergeCell ref="E80:G80"/>
    <mergeCell ref="E81:G81"/>
    <mergeCell ref="E82:G82"/>
    <mergeCell ref="E78:G78"/>
    <mergeCell ref="E79:G79"/>
    <mergeCell ref="E87:G87"/>
    <mergeCell ref="E67:G67"/>
    <mergeCell ref="E53:G53"/>
    <mergeCell ref="E54:G54"/>
    <mergeCell ref="E55:G55"/>
    <mergeCell ref="E56:G56"/>
    <mergeCell ref="E57:G57"/>
    <mergeCell ref="E98:G98"/>
    <mergeCell ref="E99:G99"/>
    <mergeCell ref="E100:G100"/>
    <mergeCell ref="E101:G101"/>
    <mergeCell ref="E102:G102"/>
    <mergeCell ref="E96:G96"/>
    <mergeCell ref="E97:G97"/>
    <mergeCell ref="E44:G44"/>
    <mergeCell ref="E45:G45"/>
    <mergeCell ref="E46:G46"/>
    <mergeCell ref="E66:G66"/>
    <mergeCell ref="E74:G74"/>
    <mergeCell ref="E47:G47"/>
    <mergeCell ref="E48:G48"/>
    <mergeCell ref="E61:G61"/>
    <mergeCell ref="E62:G62"/>
    <mergeCell ref="E63:G63"/>
    <mergeCell ref="E64:G64"/>
    <mergeCell ref="E65:G65"/>
    <mergeCell ref="E49:G49"/>
    <mergeCell ref="E50:G50"/>
    <mergeCell ref="E51:G51"/>
    <mergeCell ref="E52:G52"/>
    <mergeCell ref="E75:G75"/>
    <mergeCell ref="E94:G94"/>
    <mergeCell ref="E68:G68"/>
    <mergeCell ref="E69:G69"/>
    <mergeCell ref="E70:G70"/>
    <mergeCell ref="E71:G71"/>
    <mergeCell ref="E72:G72"/>
    <mergeCell ref="E85:G85"/>
    <mergeCell ref="E86:G86"/>
    <mergeCell ref="E93:G93"/>
    <mergeCell ref="E90:G90"/>
    <mergeCell ref="E91:G91"/>
    <mergeCell ref="E76:G76"/>
    <mergeCell ref="E77:G77"/>
    <mergeCell ref="E104:G104"/>
    <mergeCell ref="E105:G105"/>
    <mergeCell ref="B152:J152"/>
    <mergeCell ref="E108:G108"/>
    <mergeCell ref="D144:H144"/>
    <mergeCell ref="D137:H137"/>
    <mergeCell ref="E106:G106"/>
    <mergeCell ref="E107:G107"/>
    <mergeCell ref="D126:H126"/>
    <mergeCell ref="B149:J149"/>
    <mergeCell ref="B155:J155"/>
    <mergeCell ref="B151:J151"/>
    <mergeCell ref="B153:J153"/>
    <mergeCell ref="D1:I1"/>
    <mergeCell ref="B4:H4"/>
    <mergeCell ref="I4:J4"/>
    <mergeCell ref="D5:H5"/>
    <mergeCell ref="J5:J143"/>
    <mergeCell ref="D43:H43"/>
    <mergeCell ref="D73:H73"/>
    <mergeCell ref="D92:H92"/>
    <mergeCell ref="D109:H109"/>
    <mergeCell ref="E83:G83"/>
    <mergeCell ref="E84:G84"/>
    <mergeCell ref="E95:G95"/>
    <mergeCell ref="E103:G103"/>
  </mergeCells>
  <conditionalFormatting sqref="A1">
    <cfRule type="expression" dxfId="99" priority="99">
      <formula>#REF!=""</formula>
    </cfRule>
  </conditionalFormatting>
  <conditionalFormatting sqref="A6:A42">
    <cfRule type="expression" dxfId="98" priority="45">
      <formula>$M6="change"</formula>
    </cfRule>
  </conditionalFormatting>
  <conditionalFormatting sqref="A43">
    <cfRule type="expression" dxfId="97" priority="234">
      <formula>$M83="Änderung"</formula>
    </cfRule>
  </conditionalFormatting>
  <conditionalFormatting sqref="A44:A81">
    <cfRule type="expression" dxfId="96" priority="34">
      <formula>$M44="change"</formula>
    </cfRule>
  </conditionalFormatting>
  <conditionalFormatting sqref="A73">
    <cfRule type="expression" dxfId="95" priority="238">
      <formula>$M109="Änderung"</formula>
    </cfRule>
  </conditionalFormatting>
  <conditionalFormatting sqref="A82">
    <cfRule type="expression" dxfId="94" priority="80">
      <formula>$M82="Änderung"</formula>
    </cfRule>
  </conditionalFormatting>
  <conditionalFormatting sqref="A83:A88">
    <cfRule type="expression" dxfId="93" priority="28">
      <formula>$M83="change"</formula>
    </cfRule>
  </conditionalFormatting>
  <conditionalFormatting sqref="A89">
    <cfRule type="expression" dxfId="92" priority="27">
      <formula>$M89="Änderung"</formula>
    </cfRule>
  </conditionalFormatting>
  <conditionalFormatting sqref="A90 A105:A108 A111:A116 A124:A125 A130 A134 A136 A145 A148 A150:A157 A171">
    <cfRule type="expression" dxfId="91" priority="153">
      <formula>$M90="change"</formula>
    </cfRule>
  </conditionalFormatting>
  <conditionalFormatting sqref="A91:A98">
    <cfRule type="expression" dxfId="90" priority="74">
      <formula>$M91="Änderung"</formula>
    </cfRule>
  </conditionalFormatting>
  <conditionalFormatting sqref="A92">
    <cfRule type="expression" dxfId="89" priority="242">
      <formula>$M135="Änderung"</formula>
    </cfRule>
  </conditionalFormatting>
  <conditionalFormatting sqref="A99:A102">
    <cfRule type="expression" dxfId="88" priority="75">
      <formula>$M99="change"</formula>
    </cfRule>
  </conditionalFormatting>
  <conditionalFormatting sqref="A103:A104">
    <cfRule type="expression" dxfId="87" priority="152">
      <formula>$M103="Änderung"</formula>
    </cfRule>
  </conditionalFormatting>
  <conditionalFormatting sqref="A109 A172:A175">
    <cfRule type="expression" dxfId="86" priority="150">
      <formula>$M110="Änderung"</formula>
    </cfRule>
  </conditionalFormatting>
  <conditionalFormatting sqref="A109">
    <cfRule type="expression" dxfId="85" priority="246">
      <formula>$M149="Änderung"</formula>
    </cfRule>
  </conditionalFormatting>
  <conditionalFormatting sqref="A110">
    <cfRule type="expression" dxfId="84" priority="133">
      <formula>$M110="Änderung"</formula>
    </cfRule>
  </conditionalFormatting>
  <conditionalFormatting sqref="A117">
    <cfRule type="expression" dxfId="83" priority="68">
      <formula>$M117="Änderung"</formula>
    </cfRule>
  </conditionalFormatting>
  <conditionalFormatting sqref="A118:A122">
    <cfRule type="expression" dxfId="82" priority="69">
      <formula>$M118="change"</formula>
    </cfRule>
  </conditionalFormatting>
  <conditionalFormatting sqref="A123">
    <cfRule type="expression" dxfId="81" priority="134">
      <formula>$M123="Änderung"</formula>
    </cfRule>
  </conditionalFormatting>
  <conditionalFormatting sqref="A127:A128">
    <cfRule type="expression" dxfId="80" priority="65">
      <formula>$M127="change"</formula>
    </cfRule>
  </conditionalFormatting>
  <conditionalFormatting sqref="A129">
    <cfRule type="expression" dxfId="79" priority="14">
      <formula>$M129="Änderung"</formula>
    </cfRule>
  </conditionalFormatting>
  <conditionalFormatting sqref="A131">
    <cfRule type="expression" dxfId="78" priority="23">
      <formula>$M131="Änderung"</formula>
    </cfRule>
  </conditionalFormatting>
  <conditionalFormatting sqref="A132">
    <cfRule type="expression" dxfId="77" priority="24">
      <formula>$M132="change"</formula>
    </cfRule>
  </conditionalFormatting>
  <conditionalFormatting sqref="A133">
    <cfRule type="expression" dxfId="76" priority="64">
      <formula>$M133="Änderung"</formula>
    </cfRule>
  </conditionalFormatting>
  <conditionalFormatting sqref="A135">
    <cfRule type="expression" dxfId="75" priority="135">
      <formula>$M135="Änderung"</formula>
    </cfRule>
  </conditionalFormatting>
  <conditionalFormatting sqref="A137">
    <cfRule type="expression" dxfId="74" priority="139">
      <formula>#REF!="Änderung"</formula>
    </cfRule>
  </conditionalFormatting>
  <conditionalFormatting sqref="A138:A143">
    <cfRule type="expression" dxfId="73" priority="4">
      <formula>$M138="change"</formula>
    </cfRule>
  </conditionalFormatting>
  <conditionalFormatting sqref="A144">
    <cfRule type="expression" dxfId="72" priority="137">
      <formula>#REF!="Änderung"</formula>
    </cfRule>
  </conditionalFormatting>
  <conditionalFormatting sqref="A146">
    <cfRule type="expression" dxfId="71" priority="136">
      <formula>#REF!="Änderung"</formula>
    </cfRule>
  </conditionalFormatting>
  <conditionalFormatting sqref="A159:A164">
    <cfRule type="expression" dxfId="70" priority="144">
      <formula>$M159="Änderung"</formula>
    </cfRule>
  </conditionalFormatting>
  <conditionalFormatting sqref="A165">
    <cfRule type="expression" dxfId="69" priority="145">
      <formula>#REF!="Änderung"</formula>
    </cfRule>
  </conditionalFormatting>
  <conditionalFormatting sqref="A166:A170">
    <cfRule type="expression" dxfId="68" priority="146">
      <formula>$M166="Änderung"</formula>
    </cfRule>
  </conditionalFormatting>
  <conditionalFormatting sqref="A180:A181">
    <cfRule type="expression" dxfId="67" priority="151">
      <formula>$M193="Änderung"</formula>
    </cfRule>
  </conditionalFormatting>
  <conditionalFormatting sqref="A182:A183">
    <cfRule type="expression" dxfId="66" priority="148">
      <formula>#REF!="Änderung"</formula>
    </cfRule>
  </conditionalFormatting>
  <conditionalFormatting sqref="A184">
    <cfRule type="expression" dxfId="65" priority="140">
      <formula>#REF!="Änderung"</formula>
    </cfRule>
  </conditionalFormatting>
  <conditionalFormatting sqref="A185:A188">
    <cfRule type="expression" dxfId="64" priority="141">
      <formula>#REF!="Änderung"</formula>
    </cfRule>
  </conditionalFormatting>
  <conditionalFormatting sqref="B2:C2">
    <cfRule type="expression" dxfId="63" priority="125">
      <formula>#REF!="Finanzierung"</formula>
    </cfRule>
  </conditionalFormatting>
  <conditionalFormatting sqref="B144:C144 I144">
    <cfRule type="expression" dxfId="62" priority="258">
      <formula>#REF!="Änderung"</formula>
    </cfRule>
  </conditionalFormatting>
  <conditionalFormatting sqref="B149:C149">
    <cfRule type="expression" dxfId="61" priority="103">
      <formula>#REF!="Örtlicher Zuschuss"</formula>
    </cfRule>
    <cfRule type="expression" dxfId="60" priority="102">
      <formula>#REF!= "Örtlicher Zuschuss"</formula>
    </cfRule>
  </conditionalFormatting>
  <conditionalFormatting sqref="B153:C153 K153">
    <cfRule type="expression" dxfId="59" priority="100">
      <formula>#REF!="Örtlicher Zuschuss"</formula>
    </cfRule>
    <cfRule type="expression" dxfId="58" priority="101">
      <formula>#REF!= "Örtlicher Zuschuss"</formula>
    </cfRule>
  </conditionalFormatting>
  <conditionalFormatting sqref="B44:E65">
    <cfRule type="expression" dxfId="57" priority="36">
      <formula>$L44="change"</formula>
    </cfRule>
  </conditionalFormatting>
  <conditionalFormatting sqref="B74:E91">
    <cfRule type="expression" dxfId="56" priority="83">
      <formula>$L74="change"</formula>
    </cfRule>
  </conditionalFormatting>
  <conditionalFormatting sqref="B93:E102">
    <cfRule type="expression" dxfId="55" priority="77">
      <formula>$L93="change"</formula>
    </cfRule>
  </conditionalFormatting>
  <conditionalFormatting sqref="B6:I42">
    <cfRule type="expression" dxfId="54" priority="47">
      <formula>$L6="change"</formula>
    </cfRule>
  </conditionalFormatting>
  <conditionalFormatting sqref="B110:I125">
    <cfRule type="expression" dxfId="53" priority="71">
      <formula>$L110="change"</formula>
    </cfRule>
  </conditionalFormatting>
  <conditionalFormatting sqref="B127:I136">
    <cfRule type="expression" dxfId="52" priority="15">
      <formula>$L127="Änderung"</formula>
    </cfRule>
  </conditionalFormatting>
  <conditionalFormatting sqref="B138:I142">
    <cfRule type="expression" dxfId="51" priority="5">
      <formula>$L138="Änderung"</formula>
    </cfRule>
  </conditionalFormatting>
  <conditionalFormatting sqref="B146:I146">
    <cfRule type="expression" dxfId="50" priority="187">
      <formula>#REF!="Änderung"</formula>
    </cfRule>
  </conditionalFormatting>
  <conditionalFormatting sqref="D126">
    <cfRule type="expression" dxfId="49" priority="105">
      <formula>$L126="Änderung"</formula>
    </cfRule>
  </conditionalFormatting>
  <conditionalFormatting sqref="D137">
    <cfRule type="expression" dxfId="48" priority="160">
      <formula>$L137="Änderung"</formula>
    </cfRule>
  </conditionalFormatting>
  <conditionalFormatting sqref="D144">
    <cfRule type="expression" dxfId="47" priority="156">
      <formula>$L144="Änderung"</formula>
    </cfRule>
  </conditionalFormatting>
  <conditionalFormatting sqref="D126:H126">
    <cfRule type="expression" dxfId="46" priority="104">
      <formula>#REF!="Örtlicher Zuschuss"</formula>
    </cfRule>
  </conditionalFormatting>
  <conditionalFormatting sqref="E44:E72">
    <cfRule type="expression" dxfId="45" priority="33">
      <formula>$L44="Änderung"</formula>
    </cfRule>
  </conditionalFormatting>
  <conditionalFormatting sqref="H44:I72">
    <cfRule type="expression" dxfId="44" priority="42">
      <formula>$L44="change"</formula>
    </cfRule>
  </conditionalFormatting>
  <conditionalFormatting sqref="H74:I91">
    <cfRule type="expression" dxfId="43" priority="30">
      <formula>$L74="change"</formula>
    </cfRule>
  </conditionalFormatting>
  <conditionalFormatting sqref="I43 I5">
    <cfRule type="expression" dxfId="42" priority="359">
      <formula>$L$5=1</formula>
    </cfRule>
  </conditionalFormatting>
  <conditionalFormatting sqref="I92 B43:D43 I43 E66:E72 B66:D73 I73 B92:D92 H93:I108 E103:E108 B103:D109 I109 B143:I143 B145:I145">
    <cfRule type="expression" dxfId="41" priority="177">
      <formula>$L43="change"</formula>
    </cfRule>
  </conditionalFormatting>
  <conditionalFormatting sqref="I92">
    <cfRule type="expression" dxfId="40" priority="167">
      <formula>$K$92=1</formula>
    </cfRule>
  </conditionalFormatting>
  <conditionalFormatting sqref="I126">
    <cfRule type="expression" dxfId="39" priority="165">
      <formula>$L126="Änderung"</formula>
    </cfRule>
  </conditionalFormatting>
  <conditionalFormatting sqref="I137">
    <cfRule type="expression" dxfId="38" priority="159">
      <formula>$L137="Änderung"</formula>
    </cfRule>
  </conditionalFormatting>
  <conditionalFormatting sqref="I146">
    <cfRule type="expression" dxfId="37" priority="185">
      <formula>#REF!=1</formula>
    </cfRule>
  </conditionalFormatting>
  <conditionalFormatting sqref="K6">
    <cfRule type="expression" dxfId="36" priority="122">
      <formula>#REF!="Örtlicher Zuschuss"</formula>
    </cfRule>
  </conditionalFormatting>
  <conditionalFormatting sqref="L1:L1048576">
    <cfRule type="expression" dxfId="35" priority="1">
      <formula>$L$4="NOVE"</formula>
    </cfRule>
  </conditionalFormatting>
  <conditionalFormatting sqref="L6:L42">
    <cfRule type="expression" dxfId="34" priority="48">
      <formula>$L$4="NOVE"</formula>
    </cfRule>
    <cfRule type="expression" dxfId="33" priority="46">
      <formula>$L$4="VE"</formula>
    </cfRule>
  </conditionalFormatting>
  <conditionalFormatting sqref="L44:L72">
    <cfRule type="expression" dxfId="32" priority="37">
      <formula>$L$4="NOVE"</formula>
    </cfRule>
    <cfRule type="expression" dxfId="31" priority="35">
      <formula>$L$4="VE"</formula>
    </cfRule>
  </conditionalFormatting>
  <conditionalFormatting sqref="L74:L91">
    <cfRule type="expression" dxfId="30" priority="31">
      <formula>$L$4="NOVE"</formula>
    </cfRule>
    <cfRule type="expression" dxfId="29" priority="29">
      <formula>$L$4="VE"</formula>
    </cfRule>
  </conditionalFormatting>
  <conditionalFormatting sqref="L93:L108">
    <cfRule type="expression" dxfId="28" priority="78">
      <formula>$L$4="NOVE"</formula>
    </cfRule>
    <cfRule type="expression" dxfId="27" priority="76">
      <formula>$L$4="VE"</formula>
    </cfRule>
  </conditionalFormatting>
  <conditionalFormatting sqref="L110:L125">
    <cfRule type="expression" dxfId="26" priority="72">
      <formula>$L$4="NOVE"</formula>
    </cfRule>
    <cfRule type="expression" dxfId="25" priority="70">
      <formula>$L$4="VE"</formula>
    </cfRule>
  </conditionalFormatting>
  <conditionalFormatting sqref="L127:L142">
    <cfRule type="expression" dxfId="24" priority="3">
      <formula>$L$4="NOVE"</formula>
    </cfRule>
    <cfRule type="expression" dxfId="23" priority="2">
      <formula>$L$4="VE"</formula>
    </cfRule>
  </conditionalFormatting>
  <conditionalFormatting sqref="L145">
    <cfRule type="expression" dxfId="22" priority="108">
      <formula>$L$4="VE"</formula>
    </cfRule>
    <cfRule type="expression" dxfId="21" priority="109">
      <formula>$L$4="NOVE"</formula>
    </cfRule>
  </conditionalFormatting>
  <dataValidations count="1">
    <dataValidation type="list" allowBlank="1" showInputMessage="1" showErrorMessage="1" sqref="L145 L127:L136 L6:L42 L44:L72 L93:L108 L110:L125 L74:L91 L138:L142" xr:uid="{CBE3BC09-5474-497B-81A8-B1288B88D121}">
      <formula1>"No change,Change"</formula1>
    </dataValidation>
  </dataValidations>
  <printOptions horizontalCentered="1"/>
  <pageMargins left="0.51181102362204722" right="0.51181102362204722" top="1.1811023622047245" bottom="0.74803149606299213" header="0.70866141732283472" footer="0.31496062992125984"/>
  <pageSetup paperSize="8"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9536D-0A84-4E0D-BDBD-C90BC02B1509}">
  <sheetPr codeName="Tabelle3">
    <tabColor theme="0" tint="-0.499984740745262"/>
    <pageSetUpPr fitToPage="1"/>
  </sheetPr>
  <dimension ref="A1:X93"/>
  <sheetViews>
    <sheetView topLeftCell="F1" zoomScaleNormal="100" zoomScaleSheetLayoutView="55" workbookViewId="0">
      <selection activeCell="J5" sqref="J5:J64"/>
    </sheetView>
  </sheetViews>
  <sheetFormatPr defaultColWidth="11.42578125" defaultRowHeight="14.25"/>
  <cols>
    <col min="1" max="1" width="4.42578125" style="43" customWidth="1"/>
    <col min="2" max="2" width="92.7109375" style="43" customWidth="1"/>
    <col min="3" max="3" width="11.42578125" style="43"/>
    <col min="4" max="4" width="12.85546875" style="43" customWidth="1"/>
    <col min="5" max="5" width="11.42578125" style="43"/>
    <col min="6" max="6" width="16.28515625" style="43" customWidth="1"/>
    <col min="7" max="7" width="11.42578125" style="43"/>
    <col min="8" max="8" width="18.42578125" style="43" customWidth="1"/>
    <col min="9" max="9" width="18.5703125" style="43" customWidth="1"/>
    <col min="10" max="10" width="22.28515625" customWidth="1"/>
    <col min="11" max="11" width="15.140625" customWidth="1"/>
    <col min="12" max="13" width="11.42578125" style="43" customWidth="1"/>
    <col min="14" max="14" width="6.42578125" style="43" customWidth="1"/>
    <col min="15" max="15" width="107.28515625" style="148" customWidth="1"/>
    <col min="16" max="16" width="11.42578125" style="152"/>
    <col min="17" max="17" width="84.28515625" style="152" customWidth="1"/>
    <col min="18" max="16384" width="11.42578125" style="43"/>
  </cols>
  <sheetData>
    <row r="1" spans="1:24" ht="40.5" customHeight="1" thickBot="1">
      <c r="A1" s="329" t="s">
        <v>90</v>
      </c>
      <c r="B1" s="330"/>
      <c r="C1" s="330"/>
      <c r="D1" s="330"/>
      <c r="E1" s="330"/>
      <c r="F1" s="330"/>
      <c r="G1" s="330"/>
      <c r="H1" s="330"/>
      <c r="I1" s="331"/>
      <c r="J1" s="41">
        <f>'Key data'!C33</f>
        <v>0</v>
      </c>
      <c r="K1" s="69"/>
      <c r="O1" s="158" t="s">
        <v>91</v>
      </c>
      <c r="P1" s="147"/>
      <c r="Q1" s="147"/>
      <c r="R1" s="144"/>
      <c r="S1" s="144"/>
      <c r="T1" s="144"/>
      <c r="U1" s="144"/>
      <c r="V1" s="144"/>
      <c r="W1" s="144"/>
    </row>
    <row r="2" spans="1:24" ht="13.5" customHeight="1" thickBot="1">
      <c r="A2" s="42"/>
      <c r="B2" s="42"/>
      <c r="C2" s="42"/>
      <c r="D2" s="34"/>
      <c r="E2" s="34"/>
      <c r="F2" s="34"/>
      <c r="G2" s="34"/>
      <c r="H2" s="85"/>
      <c r="I2" s="33"/>
      <c r="J2" s="33"/>
      <c r="K2" s="69"/>
    </row>
    <row r="3" spans="1:24" ht="133.15" customHeight="1" thickBot="1">
      <c r="A3" s="2"/>
      <c r="B3" s="2" t="s">
        <v>30</v>
      </c>
      <c r="C3" s="2" t="s">
        <v>31</v>
      </c>
      <c r="D3" s="3" t="s">
        <v>32</v>
      </c>
      <c r="E3" s="4" t="s">
        <v>33</v>
      </c>
      <c r="F3" s="4" t="s">
        <v>34</v>
      </c>
      <c r="G3" s="4" t="s">
        <v>35</v>
      </c>
      <c r="H3" s="86" t="s">
        <v>36</v>
      </c>
      <c r="I3" s="9" t="s">
        <v>92</v>
      </c>
      <c r="J3" s="9" t="s">
        <v>38</v>
      </c>
      <c r="K3" s="69"/>
      <c r="O3" s="159" t="s">
        <v>39</v>
      </c>
      <c r="P3" s="153"/>
      <c r="Q3" s="153"/>
      <c r="R3" s="143"/>
      <c r="S3" s="143"/>
      <c r="T3" s="143"/>
      <c r="U3" s="143"/>
      <c r="V3" s="143"/>
      <c r="W3" s="143"/>
      <c r="X3" s="143"/>
    </row>
    <row r="4" spans="1:24" ht="27" customHeight="1" thickBot="1">
      <c r="A4" s="128"/>
      <c r="B4" s="370" t="s">
        <v>93</v>
      </c>
      <c r="C4" s="371"/>
      <c r="D4" s="371"/>
      <c r="E4" s="371"/>
      <c r="F4" s="371"/>
      <c r="G4" s="371"/>
      <c r="H4" s="372"/>
      <c r="I4" s="373" t="s">
        <v>94</v>
      </c>
      <c r="J4" s="374"/>
      <c r="K4" s="69"/>
      <c r="O4" s="146" t="s">
        <v>95</v>
      </c>
      <c r="P4" s="154"/>
      <c r="Q4" s="154"/>
    </row>
    <row r="5" spans="1:24" ht="132.75" customHeight="1" thickBot="1">
      <c r="A5" s="32">
        <v>1</v>
      </c>
      <c r="B5" s="169" t="s">
        <v>96</v>
      </c>
      <c r="C5" s="72"/>
      <c r="D5" s="375" t="s">
        <v>97</v>
      </c>
      <c r="E5" s="375"/>
      <c r="F5" s="375"/>
      <c r="G5" s="375"/>
      <c r="H5" s="376"/>
      <c r="I5" s="11">
        <f>SUM(I6:I10)</f>
        <v>94000</v>
      </c>
      <c r="J5" s="381" t="s">
        <v>84</v>
      </c>
      <c r="K5" s="69"/>
      <c r="O5" s="387" t="s">
        <v>98</v>
      </c>
      <c r="P5" s="155"/>
      <c r="Q5" s="155"/>
    </row>
    <row r="6" spans="1:24" ht="25.9" customHeight="1" thickBot="1">
      <c r="A6" s="13"/>
      <c r="B6" s="104" t="s">
        <v>99</v>
      </c>
      <c r="C6" s="100"/>
      <c r="D6" s="114">
        <v>1</v>
      </c>
      <c r="E6" s="15" t="s">
        <v>42</v>
      </c>
      <c r="F6" s="16">
        <v>20</v>
      </c>
      <c r="G6" s="15" t="s">
        <v>43</v>
      </c>
      <c r="H6" s="87">
        <v>3000</v>
      </c>
      <c r="I6" s="27">
        <f>D6*F6*H6</f>
        <v>60000</v>
      </c>
      <c r="J6" s="382"/>
      <c r="K6" s="69"/>
      <c r="O6" s="390"/>
      <c r="P6" s="155"/>
      <c r="Q6" s="155"/>
    </row>
    <row r="7" spans="1:24" ht="12.75" customHeight="1">
      <c r="A7" s="17"/>
      <c r="B7" s="17" t="s">
        <v>100</v>
      </c>
      <c r="C7" s="55"/>
      <c r="D7" s="161">
        <v>0.5</v>
      </c>
      <c r="E7" s="162" t="s">
        <v>42</v>
      </c>
      <c r="F7" s="163">
        <v>20</v>
      </c>
      <c r="G7" s="162" t="s">
        <v>43</v>
      </c>
      <c r="H7" s="88">
        <v>2200</v>
      </c>
      <c r="I7" s="27">
        <f t="shared" ref="I7:I10" si="0">D7*F7*H7</f>
        <v>22000</v>
      </c>
      <c r="J7" s="382"/>
      <c r="K7" s="69"/>
      <c r="O7" s="390"/>
      <c r="P7" s="155"/>
      <c r="Q7" s="155"/>
    </row>
    <row r="8" spans="1:24" ht="12.75" customHeight="1">
      <c r="A8" s="17"/>
      <c r="B8" s="173" t="s">
        <v>101</v>
      </c>
      <c r="C8" s="102"/>
      <c r="D8" s="164">
        <v>1</v>
      </c>
      <c r="E8" s="160" t="s">
        <v>42</v>
      </c>
      <c r="F8" s="160">
        <v>20</v>
      </c>
      <c r="G8" s="160" t="s">
        <v>43</v>
      </c>
      <c r="H8" s="165">
        <v>600</v>
      </c>
      <c r="I8" s="27">
        <f t="shared" si="0"/>
        <v>12000</v>
      </c>
      <c r="J8" s="382"/>
      <c r="K8" s="69"/>
      <c r="O8" s="390"/>
      <c r="P8" s="155"/>
      <c r="Q8" s="155"/>
    </row>
    <row r="9" spans="1:24" ht="12.75" customHeight="1">
      <c r="A9" s="17"/>
      <c r="B9" s="17"/>
      <c r="C9" s="102"/>
      <c r="D9" s="164"/>
      <c r="E9" s="160" t="s">
        <v>42</v>
      </c>
      <c r="F9" s="160"/>
      <c r="G9" s="160" t="s">
        <v>43</v>
      </c>
      <c r="H9" s="165"/>
      <c r="I9" s="27">
        <f t="shared" si="0"/>
        <v>0</v>
      </c>
      <c r="J9" s="382"/>
      <c r="K9" s="69"/>
      <c r="O9" s="391"/>
      <c r="P9" s="155"/>
      <c r="Q9" s="155"/>
    </row>
    <row r="10" spans="1:24" ht="12.75" customHeight="1" thickBot="1">
      <c r="A10" s="21"/>
      <c r="B10" s="21"/>
      <c r="C10" s="102"/>
      <c r="D10" s="164"/>
      <c r="E10" s="160" t="s">
        <v>42</v>
      </c>
      <c r="F10" s="160"/>
      <c r="G10" s="160" t="s">
        <v>43</v>
      </c>
      <c r="H10" s="165"/>
      <c r="I10" s="27">
        <f t="shared" si="0"/>
        <v>0</v>
      </c>
      <c r="J10" s="382"/>
      <c r="K10" s="69"/>
      <c r="O10" s="149"/>
      <c r="P10" s="150"/>
      <c r="Q10" s="150"/>
    </row>
    <row r="11" spans="1:24" ht="30.75" customHeight="1" thickBot="1">
      <c r="A11" s="179">
        <v>2</v>
      </c>
      <c r="B11" s="170" t="s">
        <v>102</v>
      </c>
      <c r="C11" s="72"/>
      <c r="D11" s="369" t="s">
        <v>97</v>
      </c>
      <c r="E11" s="369"/>
      <c r="F11" s="369"/>
      <c r="G11" s="369"/>
      <c r="H11" s="377"/>
      <c r="I11" s="10">
        <f>SUM(I12:I21)</f>
        <v>7000</v>
      </c>
      <c r="J11" s="382"/>
      <c r="K11" s="36"/>
      <c r="O11" s="387" t="s">
        <v>103</v>
      </c>
      <c r="P11" s="156"/>
      <c r="Q11" s="156"/>
    </row>
    <row r="12" spans="1:24" ht="12.75" customHeight="1">
      <c r="A12" s="50"/>
      <c r="B12" s="50" t="s">
        <v>104</v>
      </c>
      <c r="C12" s="54"/>
      <c r="D12" s="101">
        <v>1</v>
      </c>
      <c r="E12" s="378" t="s">
        <v>105</v>
      </c>
      <c r="F12" s="379"/>
      <c r="G12" s="380"/>
      <c r="H12" s="89">
        <v>5000</v>
      </c>
      <c r="I12" s="27">
        <f>D12*H12</f>
        <v>5000</v>
      </c>
      <c r="J12" s="382"/>
      <c r="K12" s="69"/>
      <c r="O12" s="388"/>
      <c r="P12" s="156"/>
      <c r="Q12" s="156"/>
    </row>
    <row r="13" spans="1:24" ht="12.75" customHeight="1">
      <c r="A13" s="51"/>
      <c r="B13" s="51" t="s">
        <v>106</v>
      </c>
      <c r="C13" s="55"/>
      <c r="D13" s="102">
        <v>1</v>
      </c>
      <c r="E13" s="356" t="s">
        <v>105</v>
      </c>
      <c r="F13" s="357"/>
      <c r="G13" s="358"/>
      <c r="H13" s="88">
        <v>2000</v>
      </c>
      <c r="I13" s="27">
        <f t="shared" ref="I13:I21" si="1">D13*H13</f>
        <v>2000</v>
      </c>
      <c r="J13" s="382"/>
      <c r="K13" s="69"/>
      <c r="O13" s="388"/>
      <c r="P13" s="156"/>
      <c r="Q13" s="156"/>
    </row>
    <row r="14" spans="1:24" ht="15" customHeight="1">
      <c r="A14" s="21"/>
      <c r="B14" s="21" t="s">
        <v>107</v>
      </c>
      <c r="C14" s="55"/>
      <c r="D14" s="102"/>
      <c r="E14" s="356" t="s">
        <v>105</v>
      </c>
      <c r="F14" s="357"/>
      <c r="G14" s="358"/>
      <c r="H14" s="88"/>
      <c r="I14" s="27">
        <f t="shared" si="1"/>
        <v>0</v>
      </c>
      <c r="J14" s="382"/>
      <c r="K14" s="69"/>
      <c r="O14" s="388"/>
      <c r="P14" s="156"/>
      <c r="Q14" s="156"/>
    </row>
    <row r="15" spans="1:24" ht="12.75" customHeight="1">
      <c r="A15" s="21"/>
      <c r="B15" s="21" t="s">
        <v>108</v>
      </c>
      <c r="C15" s="55"/>
      <c r="D15" s="102"/>
      <c r="E15" s="356" t="s">
        <v>105</v>
      </c>
      <c r="F15" s="357"/>
      <c r="G15" s="358"/>
      <c r="H15" s="88"/>
      <c r="I15" s="27">
        <f t="shared" si="1"/>
        <v>0</v>
      </c>
      <c r="J15" s="382"/>
      <c r="K15" s="69"/>
      <c r="O15" s="388"/>
      <c r="P15" s="156"/>
      <c r="Q15" s="156"/>
    </row>
    <row r="16" spans="1:24" ht="30" customHeight="1">
      <c r="A16" s="21"/>
      <c r="B16" s="171" t="s">
        <v>109</v>
      </c>
      <c r="C16" s="55"/>
      <c r="D16" s="102"/>
      <c r="E16" s="359" t="s">
        <v>105</v>
      </c>
      <c r="F16" s="360"/>
      <c r="G16" s="361"/>
      <c r="H16" s="88"/>
      <c r="I16" s="27">
        <f t="shared" si="1"/>
        <v>0</v>
      </c>
      <c r="J16" s="382"/>
      <c r="K16" s="69"/>
      <c r="O16" s="388"/>
      <c r="P16" s="156"/>
      <c r="Q16" s="156"/>
    </row>
    <row r="17" spans="1:17" ht="13.5" customHeight="1">
      <c r="A17" s="21"/>
      <c r="B17" s="21" t="s">
        <v>110</v>
      </c>
      <c r="C17" s="55"/>
      <c r="D17" s="55"/>
      <c r="E17" s="359" t="s">
        <v>105</v>
      </c>
      <c r="F17" s="360"/>
      <c r="G17" s="361"/>
      <c r="H17" s="88"/>
      <c r="I17" s="27">
        <f t="shared" si="1"/>
        <v>0</v>
      </c>
      <c r="J17" s="382"/>
      <c r="K17" s="69"/>
      <c r="O17" s="388"/>
      <c r="P17" s="156"/>
      <c r="Q17" s="156"/>
    </row>
    <row r="18" spans="1:17" ht="15" customHeight="1">
      <c r="A18" s="52"/>
      <c r="B18" s="122" t="s">
        <v>111</v>
      </c>
      <c r="C18" s="55"/>
      <c r="D18" s="55"/>
      <c r="E18" s="359" t="s">
        <v>105</v>
      </c>
      <c r="F18" s="360"/>
      <c r="G18" s="361"/>
      <c r="H18" s="90"/>
      <c r="I18" s="27">
        <f t="shared" si="1"/>
        <v>0</v>
      </c>
      <c r="J18" s="382"/>
      <c r="K18" s="69"/>
      <c r="O18" s="388"/>
      <c r="P18" s="156"/>
      <c r="Q18" s="156"/>
    </row>
    <row r="19" spans="1:17" ht="12.75" customHeight="1">
      <c r="A19" s="52"/>
      <c r="B19" s="52"/>
      <c r="C19" s="55"/>
      <c r="D19" s="55"/>
      <c r="E19" s="359" t="s">
        <v>105</v>
      </c>
      <c r="F19" s="360"/>
      <c r="G19" s="361"/>
      <c r="H19" s="90"/>
      <c r="I19" s="27">
        <f t="shared" si="1"/>
        <v>0</v>
      </c>
      <c r="J19" s="382"/>
      <c r="K19" s="69"/>
      <c r="O19" s="388"/>
      <c r="P19" s="156"/>
      <c r="Q19" s="156"/>
    </row>
    <row r="20" spans="1:17" ht="12.75" customHeight="1">
      <c r="A20" s="52"/>
      <c r="B20" s="52"/>
      <c r="C20" s="55"/>
      <c r="D20" s="55"/>
      <c r="E20" s="359" t="s">
        <v>105</v>
      </c>
      <c r="F20" s="360"/>
      <c r="G20" s="361"/>
      <c r="H20" s="90"/>
      <c r="I20" s="27">
        <f t="shared" si="1"/>
        <v>0</v>
      </c>
      <c r="J20" s="382"/>
      <c r="K20" s="69"/>
      <c r="O20" s="389"/>
      <c r="P20" s="156"/>
      <c r="Q20" s="156"/>
    </row>
    <row r="21" spans="1:17" ht="12.75" customHeight="1" thickBot="1">
      <c r="A21" s="53"/>
      <c r="B21" s="53"/>
      <c r="C21" s="56"/>
      <c r="D21" s="56"/>
      <c r="E21" s="359" t="s">
        <v>105</v>
      </c>
      <c r="F21" s="360"/>
      <c r="G21" s="361"/>
      <c r="H21" s="90"/>
      <c r="I21" s="27">
        <f t="shared" si="1"/>
        <v>0</v>
      </c>
      <c r="J21" s="382"/>
      <c r="K21" s="69"/>
      <c r="O21" s="151"/>
      <c r="P21" s="156"/>
      <c r="Q21" s="156"/>
    </row>
    <row r="22" spans="1:17" ht="12.75" customHeight="1" thickBot="1">
      <c r="A22" s="31">
        <v>3</v>
      </c>
      <c r="B22" s="31" t="s">
        <v>51</v>
      </c>
      <c r="C22" s="73"/>
      <c r="D22" s="368" t="s">
        <v>97</v>
      </c>
      <c r="E22" s="369"/>
      <c r="F22" s="369"/>
      <c r="G22" s="369"/>
      <c r="H22" s="367"/>
      <c r="I22" s="10">
        <f>SUM(I23:I31)</f>
        <v>4500</v>
      </c>
      <c r="J22" s="382"/>
      <c r="K22" s="69"/>
      <c r="O22" s="387" t="s">
        <v>112</v>
      </c>
      <c r="P22" s="155"/>
      <c r="Q22" s="155"/>
    </row>
    <row r="23" spans="1:17" ht="23.25" customHeight="1">
      <c r="A23" s="25"/>
      <c r="B23" s="123" t="s">
        <v>113</v>
      </c>
      <c r="C23" s="54"/>
      <c r="D23" s="101">
        <v>1</v>
      </c>
      <c r="E23" s="322" t="s">
        <v>68</v>
      </c>
      <c r="F23" s="322"/>
      <c r="G23" s="322"/>
      <c r="H23" s="88">
        <v>4000</v>
      </c>
      <c r="I23" s="27">
        <f>D23*H23</f>
        <v>4000</v>
      </c>
      <c r="J23" s="382"/>
      <c r="K23" s="69"/>
      <c r="O23" s="390"/>
      <c r="P23" s="155"/>
      <c r="Q23" s="155"/>
    </row>
    <row r="24" spans="1:17" ht="19.5" customHeight="1">
      <c r="A24" s="25"/>
      <c r="B24" s="123" t="s">
        <v>114</v>
      </c>
      <c r="C24" s="55"/>
      <c r="D24" s="18">
        <v>1</v>
      </c>
      <c r="E24" s="322" t="s">
        <v>68</v>
      </c>
      <c r="F24" s="322"/>
      <c r="G24" s="322"/>
      <c r="H24" s="88">
        <v>500</v>
      </c>
      <c r="I24" s="27">
        <f t="shared" ref="I24:I29" si="2">D24*H24</f>
        <v>500</v>
      </c>
      <c r="J24" s="382"/>
      <c r="K24" s="69"/>
      <c r="O24" s="390"/>
      <c r="P24" s="155"/>
      <c r="Q24" s="155"/>
    </row>
    <row r="25" spans="1:17" ht="25.5" customHeight="1">
      <c r="A25" s="25"/>
      <c r="B25" s="123" t="s">
        <v>115</v>
      </c>
      <c r="C25" s="55"/>
      <c r="D25" s="18"/>
      <c r="E25" s="322"/>
      <c r="F25" s="322"/>
      <c r="G25" s="322"/>
      <c r="H25" s="88"/>
      <c r="I25" s="27">
        <f t="shared" si="2"/>
        <v>0</v>
      </c>
      <c r="J25" s="382"/>
      <c r="K25" s="69"/>
      <c r="O25" s="390"/>
      <c r="P25" s="155"/>
      <c r="Q25" s="155"/>
    </row>
    <row r="26" spans="1:17" ht="12.75" customHeight="1">
      <c r="A26" s="25"/>
      <c r="B26" s="123" t="s">
        <v>116</v>
      </c>
      <c r="C26" s="55"/>
      <c r="D26" s="18"/>
      <c r="E26" s="322"/>
      <c r="F26" s="322"/>
      <c r="G26" s="322"/>
      <c r="H26" s="88"/>
      <c r="I26" s="27">
        <f t="shared" si="2"/>
        <v>0</v>
      </c>
      <c r="J26" s="382"/>
      <c r="K26" s="69"/>
      <c r="O26" s="390"/>
      <c r="P26" s="155"/>
      <c r="Q26" s="155"/>
    </row>
    <row r="27" spans="1:17" ht="12.75" customHeight="1">
      <c r="A27" s="25"/>
      <c r="B27" s="123" t="s">
        <v>117</v>
      </c>
      <c r="C27" s="55"/>
      <c r="D27" s="18"/>
      <c r="E27" s="322"/>
      <c r="F27" s="322"/>
      <c r="G27" s="322"/>
      <c r="H27" s="88"/>
      <c r="I27" s="27">
        <f t="shared" si="2"/>
        <v>0</v>
      </c>
      <c r="J27" s="382"/>
      <c r="K27" s="69"/>
      <c r="O27" s="390"/>
      <c r="P27" s="155"/>
      <c r="Q27" s="155"/>
    </row>
    <row r="28" spans="1:17" ht="15" customHeight="1">
      <c r="A28" s="25"/>
      <c r="B28" s="123" t="s">
        <v>118</v>
      </c>
      <c r="C28" s="55"/>
      <c r="D28" s="18"/>
      <c r="E28" s="322"/>
      <c r="F28" s="322"/>
      <c r="G28" s="322"/>
      <c r="H28" s="88"/>
      <c r="I28" s="27">
        <f t="shared" si="2"/>
        <v>0</v>
      </c>
      <c r="J28" s="382"/>
      <c r="K28" s="69"/>
      <c r="O28" s="390"/>
      <c r="P28" s="155"/>
      <c r="Q28" s="155"/>
    </row>
    <row r="29" spans="1:17" ht="10.15" customHeight="1">
      <c r="A29" s="25"/>
      <c r="B29" s="25"/>
      <c r="C29" s="55"/>
      <c r="D29" s="18"/>
      <c r="E29" s="322"/>
      <c r="F29" s="322"/>
      <c r="G29" s="322"/>
      <c r="H29" s="88"/>
      <c r="I29" s="27">
        <f t="shared" si="2"/>
        <v>0</v>
      </c>
      <c r="J29" s="382"/>
      <c r="K29" s="69"/>
      <c r="O29" s="391"/>
      <c r="P29" s="155"/>
      <c r="Q29" s="155"/>
    </row>
    <row r="30" spans="1:17" ht="12.75" customHeight="1">
      <c r="A30" s="25"/>
      <c r="B30" s="25"/>
      <c r="C30" s="55"/>
      <c r="D30" s="23"/>
      <c r="E30" s="322"/>
      <c r="F30" s="322"/>
      <c r="G30" s="322"/>
      <c r="H30" s="89"/>
      <c r="I30" s="27">
        <f t="shared" ref="I30:I31" si="3">D30*F30*H30</f>
        <v>0</v>
      </c>
      <c r="J30" s="382"/>
      <c r="K30" s="69"/>
      <c r="O30" s="150"/>
      <c r="P30" s="150"/>
      <c r="Q30" s="150"/>
    </row>
    <row r="31" spans="1:17" ht="12.75" customHeight="1">
      <c r="A31" s="25"/>
      <c r="B31" s="25"/>
      <c r="C31" s="55"/>
      <c r="D31" s="23"/>
      <c r="E31" s="322"/>
      <c r="F31" s="322"/>
      <c r="G31" s="322"/>
      <c r="H31" s="89"/>
      <c r="I31" s="27">
        <f t="shared" si="3"/>
        <v>0</v>
      </c>
      <c r="J31" s="382"/>
      <c r="K31" s="69"/>
      <c r="O31" s="150"/>
      <c r="P31" s="150"/>
      <c r="Q31" s="150"/>
    </row>
    <row r="32" spans="1:17" ht="15" customHeight="1">
      <c r="A32" s="25"/>
      <c r="B32" s="25"/>
      <c r="C32" s="55"/>
      <c r="D32" s="23"/>
      <c r="E32" s="322"/>
      <c r="F32" s="322"/>
      <c r="G32" s="322"/>
      <c r="H32" s="89"/>
      <c r="I32" s="27"/>
      <c r="J32" s="382"/>
      <c r="K32" s="69"/>
      <c r="O32" s="150"/>
      <c r="P32" s="150"/>
      <c r="Q32" s="150"/>
    </row>
    <row r="33" spans="1:17" ht="15" customHeight="1" thickBot="1">
      <c r="A33" s="25"/>
      <c r="B33" s="25"/>
      <c r="C33" s="55"/>
      <c r="D33" s="23"/>
      <c r="E33" s="322"/>
      <c r="F33" s="322"/>
      <c r="G33" s="322"/>
      <c r="H33" s="89"/>
      <c r="I33" s="27"/>
      <c r="J33" s="382"/>
      <c r="K33" s="69"/>
      <c r="O33" s="150"/>
      <c r="P33" s="150"/>
      <c r="Q33" s="150"/>
    </row>
    <row r="34" spans="1:17" ht="12.75" customHeight="1" thickBot="1">
      <c r="A34" s="31">
        <v>4</v>
      </c>
      <c r="B34" s="31" t="s">
        <v>54</v>
      </c>
      <c r="C34" s="74"/>
      <c r="D34" s="365" t="s">
        <v>97</v>
      </c>
      <c r="E34" s="366"/>
      <c r="F34" s="366"/>
      <c r="G34" s="366"/>
      <c r="H34" s="367"/>
      <c r="I34" s="10">
        <f>SUM(I35:I44)</f>
        <v>4000</v>
      </c>
      <c r="J34" s="382"/>
      <c r="K34" s="69"/>
      <c r="O34" s="392" t="s">
        <v>119</v>
      </c>
      <c r="P34" s="157"/>
      <c r="Q34" s="157"/>
    </row>
    <row r="35" spans="1:17" ht="21" customHeight="1">
      <c r="A35" s="25"/>
      <c r="B35" s="123" t="s">
        <v>120</v>
      </c>
      <c r="C35" s="25"/>
      <c r="D35" s="105">
        <v>1</v>
      </c>
      <c r="E35" s="320" t="s">
        <v>121</v>
      </c>
      <c r="F35" s="320"/>
      <c r="G35" s="320"/>
      <c r="H35" s="88">
        <v>4000</v>
      </c>
      <c r="I35" s="27">
        <f>D35*H35</f>
        <v>4000</v>
      </c>
      <c r="J35" s="382"/>
      <c r="K35" s="69"/>
      <c r="O35" s="393"/>
      <c r="P35" s="157"/>
      <c r="Q35" s="157"/>
    </row>
    <row r="36" spans="1:17" ht="20.25" customHeight="1">
      <c r="A36" s="25"/>
      <c r="B36" s="123" t="s">
        <v>122</v>
      </c>
      <c r="C36" s="25"/>
      <c r="D36" s="105"/>
      <c r="E36" s="320"/>
      <c r="F36" s="320"/>
      <c r="G36" s="320"/>
      <c r="H36" s="88"/>
      <c r="I36" s="27">
        <f t="shared" ref="I36:I44" si="4">D36*H36</f>
        <v>0</v>
      </c>
      <c r="J36" s="382"/>
      <c r="K36" s="69"/>
      <c r="O36" s="393"/>
      <c r="P36" s="157"/>
      <c r="Q36" s="157"/>
    </row>
    <row r="37" spans="1:17" ht="12.75" customHeight="1">
      <c r="A37" s="25"/>
      <c r="B37" s="123" t="s">
        <v>123</v>
      </c>
      <c r="C37" s="25"/>
      <c r="D37" s="105"/>
      <c r="E37" s="320"/>
      <c r="F37" s="320"/>
      <c r="G37" s="320"/>
      <c r="H37" s="88"/>
      <c r="I37" s="27">
        <f t="shared" si="4"/>
        <v>0</v>
      </c>
      <c r="J37" s="382"/>
      <c r="K37" s="69"/>
      <c r="O37" s="393"/>
      <c r="P37" s="157"/>
      <c r="Q37" s="157"/>
    </row>
    <row r="38" spans="1:17" ht="12.75">
      <c r="A38" s="25"/>
      <c r="B38" s="123" t="s">
        <v>124</v>
      </c>
      <c r="C38" s="25"/>
      <c r="D38" s="105"/>
      <c r="E38" s="320"/>
      <c r="F38" s="320"/>
      <c r="G38" s="320"/>
      <c r="H38" s="88"/>
      <c r="I38" s="27">
        <f t="shared" si="4"/>
        <v>0</v>
      </c>
      <c r="J38" s="382"/>
      <c r="K38" s="69"/>
      <c r="O38" s="393"/>
      <c r="P38" s="157"/>
      <c r="Q38" s="157"/>
    </row>
    <row r="39" spans="1:17" ht="12.75">
      <c r="A39" s="25"/>
      <c r="B39" s="123" t="s">
        <v>125</v>
      </c>
      <c r="C39" s="25"/>
      <c r="D39" s="105"/>
      <c r="E39" s="320"/>
      <c r="F39" s="320"/>
      <c r="G39" s="320"/>
      <c r="H39" s="88"/>
      <c r="I39" s="27">
        <f t="shared" si="4"/>
        <v>0</v>
      </c>
      <c r="J39" s="382"/>
      <c r="K39" s="69"/>
      <c r="O39" s="393"/>
      <c r="P39" s="157"/>
      <c r="Q39" s="157"/>
    </row>
    <row r="40" spans="1:17" ht="12.75">
      <c r="A40" s="25"/>
      <c r="B40" s="123" t="s">
        <v>126</v>
      </c>
      <c r="C40" s="25"/>
      <c r="D40" s="105"/>
      <c r="E40" s="320"/>
      <c r="F40" s="320"/>
      <c r="G40" s="320"/>
      <c r="H40" s="88"/>
      <c r="I40" s="27">
        <f t="shared" si="4"/>
        <v>0</v>
      </c>
      <c r="J40" s="382"/>
      <c r="K40" s="69"/>
      <c r="O40" s="393"/>
      <c r="P40" s="157"/>
      <c r="Q40" s="157"/>
    </row>
    <row r="41" spans="1:17" ht="12.75">
      <c r="A41" s="25"/>
      <c r="B41" s="25"/>
      <c r="C41" s="25"/>
      <c r="D41" s="105"/>
      <c r="E41" s="320"/>
      <c r="F41" s="320"/>
      <c r="G41" s="320"/>
      <c r="H41" s="88"/>
      <c r="I41" s="27">
        <f t="shared" si="4"/>
        <v>0</v>
      </c>
      <c r="J41" s="382"/>
      <c r="K41" s="69"/>
      <c r="O41" s="393"/>
      <c r="P41" s="157"/>
      <c r="Q41" s="157"/>
    </row>
    <row r="42" spans="1:17" ht="12.75">
      <c r="A42" s="25"/>
      <c r="B42" s="25"/>
      <c r="C42" s="25"/>
      <c r="D42" s="105"/>
      <c r="E42" s="320"/>
      <c r="F42" s="320"/>
      <c r="G42" s="320"/>
      <c r="H42" s="88"/>
      <c r="I42" s="27">
        <f t="shared" si="4"/>
        <v>0</v>
      </c>
      <c r="J42" s="382"/>
      <c r="K42" s="69"/>
      <c r="O42" s="393"/>
      <c r="P42" s="157"/>
      <c r="Q42" s="157"/>
    </row>
    <row r="43" spans="1:17" ht="12.75">
      <c r="A43" s="25"/>
      <c r="B43" s="25"/>
      <c r="C43" s="25"/>
      <c r="D43" s="105"/>
      <c r="E43" s="320"/>
      <c r="F43" s="320"/>
      <c r="G43" s="320"/>
      <c r="H43" s="88"/>
      <c r="I43" s="27">
        <f t="shared" si="4"/>
        <v>0</v>
      </c>
      <c r="J43" s="382"/>
      <c r="K43" s="69"/>
      <c r="O43" s="394"/>
      <c r="P43" s="157"/>
      <c r="Q43" s="157"/>
    </row>
    <row r="44" spans="1:17" ht="15" thickBot="1">
      <c r="A44" s="22"/>
      <c r="B44" s="22"/>
      <c r="C44" s="22"/>
      <c r="D44" s="105"/>
      <c r="E44" s="320"/>
      <c r="F44" s="320"/>
      <c r="G44" s="320"/>
      <c r="H44" s="88"/>
      <c r="I44" s="27">
        <f t="shared" si="4"/>
        <v>0</v>
      </c>
      <c r="J44" s="382"/>
      <c r="K44" s="69"/>
      <c r="O44" s="149"/>
      <c r="P44" s="150"/>
      <c r="Q44" s="150"/>
    </row>
    <row r="45" spans="1:17" ht="15.75" customHeight="1" thickBot="1">
      <c r="A45" s="31">
        <v>5</v>
      </c>
      <c r="B45" s="31" t="s">
        <v>58</v>
      </c>
      <c r="C45" s="74"/>
      <c r="D45" s="365"/>
      <c r="E45" s="368"/>
      <c r="F45" s="368"/>
      <c r="G45" s="368"/>
      <c r="H45" s="367"/>
      <c r="I45" s="10">
        <f>SUM(I46:I55)</f>
        <v>100</v>
      </c>
      <c r="J45" s="382"/>
      <c r="K45" s="69"/>
      <c r="O45" s="395" t="s">
        <v>127</v>
      </c>
      <c r="P45" s="156"/>
      <c r="Q45" s="156"/>
    </row>
    <row r="46" spans="1:17" ht="12.75">
      <c r="A46" s="25"/>
      <c r="B46" s="123" t="s">
        <v>128</v>
      </c>
      <c r="C46" s="75"/>
      <c r="D46" s="24">
        <v>1</v>
      </c>
      <c r="E46" s="362" t="s">
        <v>68</v>
      </c>
      <c r="F46" s="363"/>
      <c r="G46" s="364"/>
      <c r="H46" s="89">
        <v>100</v>
      </c>
      <c r="I46" s="27">
        <f>D46*H46</f>
        <v>100</v>
      </c>
      <c r="J46" s="382"/>
      <c r="K46" s="69"/>
      <c r="O46" s="396"/>
      <c r="P46" s="156"/>
      <c r="Q46" s="156"/>
    </row>
    <row r="47" spans="1:17" ht="12.75">
      <c r="A47" s="25"/>
      <c r="B47" s="123" t="s">
        <v>129</v>
      </c>
      <c r="C47" s="75"/>
      <c r="D47" s="24"/>
      <c r="E47" s="340"/>
      <c r="F47" s="341"/>
      <c r="G47" s="342"/>
      <c r="H47" s="89"/>
      <c r="I47" s="27">
        <f t="shared" ref="I47:I55" si="5">D47*H47</f>
        <v>0</v>
      </c>
      <c r="J47" s="382"/>
      <c r="K47" s="69"/>
      <c r="O47" s="396"/>
      <c r="P47" s="156"/>
      <c r="Q47" s="156"/>
    </row>
    <row r="48" spans="1:17" ht="12.75">
      <c r="A48" s="25"/>
      <c r="B48" s="123" t="s">
        <v>130</v>
      </c>
      <c r="C48" s="75"/>
      <c r="D48" s="24"/>
      <c r="E48" s="340"/>
      <c r="F48" s="341"/>
      <c r="G48" s="342"/>
      <c r="H48" s="89"/>
      <c r="I48" s="27">
        <f t="shared" si="5"/>
        <v>0</v>
      </c>
      <c r="J48" s="382"/>
      <c r="K48" s="69"/>
      <c r="O48" s="396"/>
      <c r="P48" s="156"/>
      <c r="Q48" s="156"/>
    </row>
    <row r="49" spans="1:17" ht="12.75">
      <c r="A49" s="25"/>
      <c r="B49" s="123" t="s">
        <v>131</v>
      </c>
      <c r="C49" s="75"/>
      <c r="D49" s="24"/>
      <c r="E49" s="340"/>
      <c r="F49" s="341"/>
      <c r="G49" s="342"/>
      <c r="H49" s="89"/>
      <c r="I49" s="27">
        <f t="shared" si="5"/>
        <v>0</v>
      </c>
      <c r="J49" s="382"/>
      <c r="K49" s="69"/>
      <c r="O49" s="396"/>
      <c r="P49" s="156"/>
      <c r="Q49" s="156"/>
    </row>
    <row r="50" spans="1:17" ht="18">
      <c r="A50" s="25"/>
      <c r="B50" s="123" t="s">
        <v>132</v>
      </c>
      <c r="C50" s="75"/>
      <c r="D50" s="24"/>
      <c r="E50" s="340"/>
      <c r="F50" s="341"/>
      <c r="G50" s="342"/>
      <c r="H50" s="89"/>
      <c r="I50" s="27">
        <f t="shared" si="5"/>
        <v>0</v>
      </c>
      <c r="J50" s="382"/>
      <c r="K50" s="70"/>
      <c r="O50" s="396"/>
      <c r="P50" s="156"/>
      <c r="Q50" s="156"/>
    </row>
    <row r="51" spans="1:17" ht="18">
      <c r="A51" s="25"/>
      <c r="B51" s="123" t="s">
        <v>133</v>
      </c>
      <c r="C51" s="75"/>
      <c r="D51" s="24"/>
      <c r="E51" s="340"/>
      <c r="F51" s="341"/>
      <c r="G51" s="342"/>
      <c r="H51" s="89"/>
      <c r="I51" s="27">
        <f t="shared" si="5"/>
        <v>0</v>
      </c>
      <c r="J51" s="382"/>
      <c r="K51" s="70"/>
      <c r="O51" s="396"/>
      <c r="P51" s="156"/>
      <c r="Q51" s="156"/>
    </row>
    <row r="52" spans="1:17" ht="18">
      <c r="A52" s="25"/>
      <c r="B52" s="123" t="s">
        <v>134</v>
      </c>
      <c r="C52" s="75"/>
      <c r="D52" s="24"/>
      <c r="E52" s="340"/>
      <c r="F52" s="341"/>
      <c r="G52" s="342"/>
      <c r="H52" s="89"/>
      <c r="I52" s="27">
        <f t="shared" si="5"/>
        <v>0</v>
      </c>
      <c r="J52" s="382"/>
      <c r="K52" s="70"/>
      <c r="O52" s="396"/>
      <c r="P52" s="156"/>
      <c r="Q52" s="156"/>
    </row>
    <row r="53" spans="1:17" ht="18">
      <c r="A53" s="25"/>
      <c r="B53" s="123" t="s">
        <v>135</v>
      </c>
      <c r="C53" s="75"/>
      <c r="D53" s="24"/>
      <c r="E53" s="340"/>
      <c r="F53" s="341"/>
      <c r="G53" s="342"/>
      <c r="H53" s="89"/>
      <c r="I53" s="27">
        <f t="shared" si="5"/>
        <v>0</v>
      </c>
      <c r="J53" s="382"/>
      <c r="K53" s="70"/>
      <c r="O53" s="397"/>
      <c r="P53" s="156"/>
      <c r="Q53" s="156"/>
    </row>
    <row r="54" spans="1:17" ht="18.75" thickBot="1">
      <c r="A54" s="25"/>
      <c r="B54" s="123" t="s">
        <v>136</v>
      </c>
      <c r="C54" s="75"/>
      <c r="D54" s="24"/>
      <c r="E54" s="340"/>
      <c r="F54" s="341"/>
      <c r="G54" s="342"/>
      <c r="H54" s="89"/>
      <c r="I54" s="27">
        <f t="shared" si="5"/>
        <v>0</v>
      </c>
      <c r="J54" s="382"/>
      <c r="K54" s="70"/>
      <c r="O54" s="149"/>
      <c r="P54" s="150"/>
      <c r="Q54" s="150"/>
    </row>
    <row r="55" spans="1:17" ht="15" thickBot="1">
      <c r="A55" s="25"/>
      <c r="B55" s="13"/>
      <c r="C55" s="75"/>
      <c r="D55" s="24"/>
      <c r="E55" s="340"/>
      <c r="F55" s="341"/>
      <c r="G55" s="342"/>
      <c r="H55" s="89"/>
      <c r="I55" s="27">
        <f t="shared" si="5"/>
        <v>0</v>
      </c>
      <c r="J55" s="382"/>
      <c r="K55" s="69"/>
      <c r="O55" s="149"/>
      <c r="P55" s="150"/>
      <c r="Q55" s="150"/>
    </row>
    <row r="56" spans="1:17" ht="90.75" thickBot="1">
      <c r="A56" s="32">
        <v>6</v>
      </c>
      <c r="B56" s="170" t="s">
        <v>137</v>
      </c>
      <c r="C56" s="76"/>
      <c r="D56" s="343"/>
      <c r="E56" s="343"/>
      <c r="F56" s="343"/>
      <c r="G56" s="343"/>
      <c r="H56" s="344"/>
      <c r="I56" s="10">
        <f>SUM(I57:I60)</f>
        <v>600</v>
      </c>
      <c r="J56" s="382"/>
      <c r="K56" s="69"/>
      <c r="O56" s="392" t="s">
        <v>138</v>
      </c>
      <c r="P56" s="156"/>
      <c r="Q56" s="156"/>
    </row>
    <row r="57" spans="1:17" ht="25.5">
      <c r="A57" s="13"/>
      <c r="B57" s="172" t="s">
        <v>139</v>
      </c>
      <c r="C57" s="82"/>
      <c r="D57" s="126">
        <v>10</v>
      </c>
      <c r="E57" s="14" t="s">
        <v>42</v>
      </c>
      <c r="F57" s="15">
        <v>20</v>
      </c>
      <c r="G57" s="16" t="s">
        <v>140</v>
      </c>
      <c r="H57" s="124">
        <v>3</v>
      </c>
      <c r="I57" s="27">
        <f>D57*F57*H57</f>
        <v>600</v>
      </c>
      <c r="J57" s="382"/>
      <c r="K57" s="69"/>
      <c r="O57" s="393"/>
      <c r="P57" s="156"/>
      <c r="Q57" s="156"/>
    </row>
    <row r="58" spans="1:17" ht="12.75">
      <c r="A58" s="17"/>
      <c r="B58" s="17"/>
      <c r="C58" s="82"/>
      <c r="D58" s="18"/>
      <c r="E58" s="19"/>
      <c r="F58" s="20"/>
      <c r="G58" s="19"/>
      <c r="H58" s="125"/>
      <c r="I58" s="27">
        <f t="shared" ref="I58:I60" si="6">D58*F58*H58</f>
        <v>0</v>
      </c>
      <c r="J58" s="382"/>
      <c r="K58" s="69"/>
      <c r="O58" s="393"/>
      <c r="P58" s="156"/>
      <c r="Q58" s="156"/>
    </row>
    <row r="59" spans="1:17" ht="12.75">
      <c r="A59" s="17"/>
      <c r="B59" s="17"/>
      <c r="C59" s="82"/>
      <c r="D59" s="18"/>
      <c r="E59" s="19"/>
      <c r="F59" s="20"/>
      <c r="G59" s="19"/>
      <c r="H59" s="125"/>
      <c r="I59" s="27">
        <f t="shared" si="6"/>
        <v>0</v>
      </c>
      <c r="J59" s="382"/>
      <c r="K59" s="69"/>
      <c r="O59" s="394"/>
      <c r="P59" s="156"/>
      <c r="Q59" s="156"/>
    </row>
    <row r="60" spans="1:17" ht="15" thickBot="1">
      <c r="A60" s="17"/>
      <c r="B60" s="17"/>
      <c r="C60" s="82"/>
      <c r="D60" s="18"/>
      <c r="E60" s="19"/>
      <c r="F60" s="20"/>
      <c r="G60" s="19"/>
      <c r="H60" s="125"/>
      <c r="I60" s="27">
        <f t="shared" si="6"/>
        <v>0</v>
      </c>
      <c r="J60" s="382"/>
      <c r="K60" s="69"/>
      <c r="O60" s="149"/>
      <c r="P60" s="150"/>
      <c r="Q60" s="150"/>
    </row>
    <row r="61" spans="1:17" ht="26.25" customHeight="1" thickBot="1">
      <c r="A61" s="32">
        <v>7</v>
      </c>
      <c r="B61" s="170" t="s">
        <v>61</v>
      </c>
      <c r="C61" s="76"/>
      <c r="D61" s="343"/>
      <c r="E61" s="343"/>
      <c r="F61" s="343"/>
      <c r="G61" s="343"/>
      <c r="H61" s="344"/>
      <c r="I61" s="10">
        <f>SUM(I62:I63)</f>
        <v>0</v>
      </c>
      <c r="J61" s="382"/>
      <c r="K61" s="69"/>
      <c r="O61" s="398" t="s">
        <v>141</v>
      </c>
      <c r="P61" s="156"/>
      <c r="Q61" s="156"/>
    </row>
    <row r="62" spans="1:17" ht="12.75">
      <c r="A62" s="13"/>
      <c r="B62" s="104"/>
      <c r="C62" s="81"/>
      <c r="D62" s="81"/>
      <c r="E62" s="126" t="s">
        <v>142</v>
      </c>
      <c r="F62" s="16"/>
      <c r="G62" s="126" t="s">
        <v>68</v>
      </c>
      <c r="H62" s="87"/>
      <c r="I62" s="27">
        <f>D62*F62*H62</f>
        <v>0</v>
      </c>
      <c r="J62" s="382"/>
      <c r="K62" s="69"/>
      <c r="O62" s="396"/>
      <c r="P62" s="156"/>
      <c r="Q62" s="156"/>
    </row>
    <row r="63" spans="1:17" ht="13.5" thickBot="1">
      <c r="A63" s="104"/>
      <c r="B63" s="104"/>
      <c r="C63" s="82"/>
      <c r="D63" s="82"/>
      <c r="E63" s="127" t="s">
        <v>143</v>
      </c>
      <c r="F63" s="26"/>
      <c r="G63" s="127" t="s">
        <v>144</v>
      </c>
      <c r="H63" s="88"/>
      <c r="I63" s="27">
        <f>D63*F63*H63</f>
        <v>0</v>
      </c>
      <c r="J63" s="382"/>
      <c r="K63" s="69"/>
      <c r="O63" s="397"/>
      <c r="P63" s="156"/>
      <c r="Q63" s="156"/>
    </row>
    <row r="64" spans="1:17" ht="19.5" thickBot="1">
      <c r="A64" s="137"/>
      <c r="B64" s="345" t="s">
        <v>62</v>
      </c>
      <c r="C64" s="346"/>
      <c r="D64" s="346"/>
      <c r="E64" s="346"/>
      <c r="F64" s="346"/>
      <c r="G64" s="346"/>
      <c r="H64" s="347"/>
      <c r="I64" s="138">
        <f>I45+I34+I11+I5+I22+I56</f>
        <v>110200</v>
      </c>
      <c r="J64" s="383"/>
      <c r="K64" s="71"/>
      <c r="O64" s="149"/>
      <c r="P64" s="150"/>
      <c r="Q64" s="150"/>
    </row>
    <row r="65" spans="1:17" ht="51.75" customHeight="1" thickBot="1">
      <c r="A65" s="31">
        <v>8</v>
      </c>
      <c r="B65" s="31" t="s">
        <v>63</v>
      </c>
      <c r="C65" s="74"/>
      <c r="D65" s="29"/>
      <c r="E65" s="29"/>
      <c r="F65" s="29"/>
      <c r="G65" s="29"/>
      <c r="H65" s="91"/>
      <c r="I65" s="38">
        <f>I66</f>
        <v>5510</v>
      </c>
      <c r="J65" s="129"/>
      <c r="K65" s="71"/>
      <c r="O65" s="392" t="s">
        <v>145</v>
      </c>
      <c r="P65" s="150"/>
      <c r="Q65" s="150"/>
    </row>
    <row r="66" spans="1:17" ht="36.75" customHeight="1" thickBot="1">
      <c r="A66" s="30"/>
      <c r="B66" s="30" t="s">
        <v>146</v>
      </c>
      <c r="C66" s="77"/>
      <c r="D66" s="57">
        <v>0.05</v>
      </c>
      <c r="E66" s="58"/>
      <c r="F66" s="58"/>
      <c r="G66" s="58"/>
      <c r="H66" s="92">
        <f>I64</f>
        <v>110200</v>
      </c>
      <c r="I66" s="39">
        <f>D66*H66</f>
        <v>5510</v>
      </c>
      <c r="J66" s="130"/>
      <c r="K66" s="69"/>
      <c r="O66" s="394"/>
      <c r="P66" s="150"/>
      <c r="Q66" s="150"/>
    </row>
    <row r="67" spans="1:17" ht="30.75" thickBot="1">
      <c r="A67" s="134"/>
      <c r="B67" s="134" t="s">
        <v>65</v>
      </c>
      <c r="C67" s="135"/>
      <c r="D67" s="135"/>
      <c r="E67" s="135"/>
      <c r="F67" s="135"/>
      <c r="G67" s="135"/>
      <c r="H67" s="139"/>
      <c r="I67" s="136">
        <f>I64+I65</f>
        <v>115710</v>
      </c>
      <c r="J67" s="130"/>
      <c r="K67" s="69"/>
      <c r="O67" s="149"/>
      <c r="P67" s="150"/>
      <c r="Q67" s="150"/>
    </row>
    <row r="68" spans="1:17" ht="39" customHeight="1" thickBot="1">
      <c r="A68" s="32">
        <v>9</v>
      </c>
      <c r="B68" s="170" t="s">
        <v>66</v>
      </c>
      <c r="C68" s="76"/>
      <c r="D68" s="343"/>
      <c r="E68" s="343"/>
      <c r="F68" s="343"/>
      <c r="G68" s="343"/>
      <c r="H68" s="344"/>
      <c r="I68" s="38"/>
      <c r="J68" s="130"/>
      <c r="K68" s="71"/>
      <c r="O68" s="392" t="s">
        <v>147</v>
      </c>
      <c r="P68" s="156"/>
      <c r="Q68" s="156"/>
    </row>
    <row r="69" spans="1:17" ht="26.25" thickBot="1">
      <c r="A69" s="83"/>
      <c r="B69" s="83" t="s">
        <v>148</v>
      </c>
      <c r="C69" s="62"/>
      <c r="D69" s="61">
        <v>1</v>
      </c>
      <c r="E69" s="61" t="s">
        <v>68</v>
      </c>
      <c r="F69" s="61">
        <v>1</v>
      </c>
      <c r="G69" s="60" t="s">
        <v>69</v>
      </c>
      <c r="H69" s="93">
        <v>10000</v>
      </c>
      <c r="I69" s="68">
        <f>D69*F69*H69</f>
        <v>10000</v>
      </c>
      <c r="J69" s="130"/>
      <c r="K69" s="69"/>
      <c r="O69" s="393"/>
      <c r="P69" s="156"/>
      <c r="Q69" s="156"/>
    </row>
    <row r="70" spans="1:17" ht="26.25" thickBot="1">
      <c r="A70" s="83"/>
      <c r="B70" s="83" t="s">
        <v>67</v>
      </c>
      <c r="C70" s="78"/>
      <c r="D70" s="59">
        <v>1</v>
      </c>
      <c r="E70" s="59" t="s">
        <v>68</v>
      </c>
      <c r="F70" s="59">
        <v>1</v>
      </c>
      <c r="G70" s="60" t="s">
        <v>69</v>
      </c>
      <c r="H70" s="94"/>
      <c r="I70" s="68">
        <f t="shared" ref="I70:I71" si="7">D70*F70*H70</f>
        <v>0</v>
      </c>
      <c r="J70" s="130"/>
      <c r="K70" s="69"/>
      <c r="O70" s="394"/>
      <c r="P70" s="156"/>
      <c r="Q70" s="156"/>
    </row>
    <row r="71" spans="1:17" ht="37.5" thickTop="1" thickBot="1">
      <c r="A71" s="83"/>
      <c r="B71" s="83" t="s">
        <v>67</v>
      </c>
      <c r="C71" s="78"/>
      <c r="D71" s="59">
        <v>1</v>
      </c>
      <c r="E71" s="59" t="s">
        <v>68</v>
      </c>
      <c r="F71" s="59">
        <v>1</v>
      </c>
      <c r="G71" s="60" t="s">
        <v>69</v>
      </c>
      <c r="H71" s="95"/>
      <c r="I71" s="68">
        <f t="shared" si="7"/>
        <v>0</v>
      </c>
      <c r="J71" s="130"/>
      <c r="K71" s="103" t="s">
        <v>149</v>
      </c>
      <c r="O71" s="149"/>
      <c r="P71" s="150"/>
      <c r="Q71" s="150"/>
    </row>
    <row r="72" spans="1:17" ht="20.25" thickTop="1" thickBot="1">
      <c r="A72" s="145"/>
      <c r="B72" s="145" t="s">
        <v>72</v>
      </c>
      <c r="C72" s="140"/>
      <c r="D72" s="140"/>
      <c r="E72" s="140"/>
      <c r="F72" s="140"/>
      <c r="G72" s="140"/>
      <c r="H72" s="141"/>
      <c r="I72" s="142">
        <f>I67</f>
        <v>115710</v>
      </c>
      <c r="J72" s="142">
        <f>I72</f>
        <v>115710</v>
      </c>
      <c r="K72" s="115">
        <f>J72/$I$78</f>
        <v>0.88524213908652738</v>
      </c>
      <c r="O72" s="149"/>
      <c r="P72" s="150"/>
      <c r="Q72" s="150"/>
    </row>
    <row r="73" spans="1:17" ht="26.25" customHeight="1" thickBot="1">
      <c r="A73" s="31">
        <f>10</f>
        <v>10</v>
      </c>
      <c r="B73" s="31" t="s">
        <v>73</v>
      </c>
      <c r="C73" s="74"/>
      <c r="D73" s="5"/>
      <c r="E73" s="5"/>
      <c r="F73" s="5"/>
      <c r="G73" s="5"/>
      <c r="H73" s="96"/>
      <c r="I73" s="131"/>
      <c r="J73" s="111">
        <f>SUM(J74:J76)</f>
        <v>15000</v>
      </c>
      <c r="K73" s="111"/>
      <c r="O73" s="395" t="s">
        <v>150</v>
      </c>
      <c r="P73" s="156"/>
      <c r="Q73" s="156"/>
    </row>
    <row r="74" spans="1:17" ht="15" thickBot="1">
      <c r="A74" s="7"/>
      <c r="B74" s="7" t="s">
        <v>151</v>
      </c>
      <c r="C74" s="79"/>
      <c r="D74" s="61">
        <v>1</v>
      </c>
      <c r="E74" s="61" t="s">
        <v>68</v>
      </c>
      <c r="F74" s="61">
        <v>1</v>
      </c>
      <c r="G74" s="60" t="s">
        <v>74</v>
      </c>
      <c r="H74" s="97">
        <v>5000</v>
      </c>
      <c r="I74" s="132"/>
      <c r="J74" s="112">
        <f>H74</f>
        <v>5000</v>
      </c>
      <c r="K74" s="115">
        <f t="shared" ref="K74:K75" si="8">J74/$I$78</f>
        <v>3.8252620304490857E-2</v>
      </c>
      <c r="O74" s="396"/>
      <c r="P74" s="156"/>
      <c r="Q74" s="156"/>
    </row>
    <row r="75" spans="1:17" ht="15" thickBot="1">
      <c r="A75" s="28"/>
      <c r="B75" s="28" t="s">
        <v>152</v>
      </c>
      <c r="C75" s="80"/>
      <c r="D75" s="61">
        <v>1</v>
      </c>
      <c r="E75" s="61" t="s">
        <v>68</v>
      </c>
      <c r="F75" s="61">
        <v>1</v>
      </c>
      <c r="G75" s="60" t="s">
        <v>74</v>
      </c>
      <c r="H75" s="98">
        <v>10000</v>
      </c>
      <c r="I75" s="132"/>
      <c r="J75" s="112">
        <f t="shared" ref="J75" si="9">H75</f>
        <v>10000</v>
      </c>
      <c r="K75" s="115">
        <f t="shared" si="8"/>
        <v>7.6505240608981714E-2</v>
      </c>
      <c r="O75" s="397"/>
      <c r="P75" s="156"/>
      <c r="Q75" s="156"/>
    </row>
    <row r="76" spans="1:17" ht="15" thickBot="1">
      <c r="A76" s="28"/>
      <c r="B76" s="28"/>
      <c r="C76" s="80"/>
      <c r="D76" s="61">
        <v>1</v>
      </c>
      <c r="E76" s="61" t="s">
        <v>68</v>
      </c>
      <c r="F76" s="61">
        <v>1</v>
      </c>
      <c r="G76" s="60" t="s">
        <v>74</v>
      </c>
      <c r="H76" s="98"/>
      <c r="I76" s="132"/>
      <c r="J76" s="112"/>
      <c r="K76" s="115">
        <f>IFERROR(J76/$I$78,"")</f>
        <v>0</v>
      </c>
      <c r="O76" s="149"/>
      <c r="P76" s="150"/>
      <c r="Q76" s="150"/>
    </row>
    <row r="77" spans="1:17" ht="15" thickBot="1">
      <c r="A77" s="28"/>
      <c r="B77" s="28"/>
      <c r="C77" s="80"/>
      <c r="D77" s="61">
        <v>1</v>
      </c>
      <c r="E77" s="61" t="s">
        <v>68</v>
      </c>
      <c r="F77" s="61">
        <v>1</v>
      </c>
      <c r="G77" s="60" t="s">
        <v>74</v>
      </c>
      <c r="H77" s="98"/>
      <c r="I77" s="132"/>
      <c r="J77" s="113"/>
      <c r="K77" s="115">
        <f>IFERROR(J77/$I$78,"")</f>
        <v>0</v>
      </c>
      <c r="O77" s="149"/>
      <c r="P77" s="150"/>
      <c r="Q77" s="150"/>
    </row>
    <row r="78" spans="1:17" ht="19.5" thickTop="1">
      <c r="A78" s="145"/>
      <c r="B78" s="349" t="s">
        <v>153</v>
      </c>
      <c r="C78" s="350"/>
      <c r="D78" s="350"/>
      <c r="E78" s="350"/>
      <c r="F78" s="350"/>
      <c r="G78" s="350"/>
      <c r="H78" s="351"/>
      <c r="I78" s="352">
        <f>I72+J73</f>
        <v>130710</v>
      </c>
      <c r="J78" s="353"/>
      <c r="K78" s="116">
        <f>SUM(K72:K77)</f>
        <v>0.99999999999999989</v>
      </c>
      <c r="O78" s="149"/>
      <c r="P78" s="150"/>
      <c r="Q78" s="150"/>
    </row>
    <row r="79" spans="1:17">
      <c r="A79" s="1"/>
      <c r="B79" s="1"/>
      <c r="C79" s="1"/>
      <c r="D79" s="1"/>
      <c r="E79" s="1"/>
      <c r="F79" s="1"/>
      <c r="G79" s="1"/>
      <c r="H79" s="84"/>
      <c r="I79" s="1"/>
      <c r="J79" s="1"/>
      <c r="K79" s="69"/>
      <c r="O79" s="149"/>
      <c r="P79" s="150"/>
      <c r="Q79" s="150"/>
    </row>
    <row r="80" spans="1:17" ht="37.15" customHeight="1">
      <c r="A80" s="63"/>
      <c r="B80" s="348" t="s">
        <v>88</v>
      </c>
      <c r="C80" s="348"/>
      <c r="D80" s="348"/>
      <c r="E80" s="348"/>
      <c r="F80" s="348"/>
      <c r="G80" s="348"/>
      <c r="H80" s="348"/>
      <c r="I80" s="348"/>
      <c r="J80" s="348"/>
      <c r="K80" s="348"/>
      <c r="O80" s="149"/>
      <c r="P80" s="150"/>
      <c r="Q80" s="150"/>
    </row>
    <row r="81" spans="1:17">
      <c r="A81" s="117"/>
      <c r="B81" s="64"/>
      <c r="C81" s="64"/>
      <c r="D81" s="64"/>
      <c r="E81" s="64"/>
      <c r="F81" s="64"/>
      <c r="G81" s="64"/>
      <c r="H81" s="99"/>
      <c r="I81" s="64"/>
      <c r="J81" s="64"/>
      <c r="K81" s="69"/>
      <c r="O81" s="149"/>
      <c r="P81" s="150"/>
      <c r="Q81" s="150"/>
    </row>
    <row r="82" spans="1:17" ht="18.75">
      <c r="A82" s="108"/>
      <c r="B82" s="354" t="s">
        <v>77</v>
      </c>
      <c r="C82" s="354"/>
      <c r="D82" s="354"/>
      <c r="E82" s="354"/>
      <c r="F82" s="354"/>
      <c r="G82" s="354"/>
      <c r="H82" s="354"/>
      <c r="I82" s="354"/>
      <c r="J82" s="354"/>
      <c r="K82" s="69"/>
      <c r="O82" s="149"/>
      <c r="P82" s="150"/>
      <c r="Q82" s="150"/>
    </row>
    <row r="83" spans="1:17" ht="22.9" customHeight="1">
      <c r="A83" s="108"/>
      <c r="B83" s="354"/>
      <c r="C83" s="354"/>
      <c r="D83" s="354"/>
      <c r="E83" s="354"/>
      <c r="F83" s="354"/>
      <c r="G83" s="354"/>
      <c r="H83" s="354"/>
      <c r="I83" s="354"/>
      <c r="J83" s="354"/>
      <c r="K83" s="69"/>
      <c r="O83" s="149"/>
      <c r="P83" s="150"/>
      <c r="Q83" s="150"/>
    </row>
    <row r="84" spans="1:17" ht="20.25">
      <c r="A84" s="108"/>
      <c r="B84" s="355"/>
      <c r="C84" s="355"/>
      <c r="D84" s="355"/>
      <c r="E84" s="355"/>
      <c r="F84" s="355"/>
      <c r="G84" s="355"/>
      <c r="H84" s="355"/>
      <c r="I84" s="355"/>
      <c r="J84" s="355"/>
      <c r="K84" s="69"/>
      <c r="O84" s="149"/>
      <c r="P84" s="150"/>
      <c r="Q84" s="150"/>
    </row>
    <row r="85" spans="1:17" ht="40.9" customHeight="1">
      <c r="A85" s="108"/>
      <c r="B85" s="348" t="s">
        <v>154</v>
      </c>
      <c r="C85" s="348"/>
      <c r="D85" s="348"/>
      <c r="E85" s="348"/>
      <c r="F85" s="348"/>
      <c r="G85" s="348"/>
      <c r="H85" s="348"/>
      <c r="I85" s="348"/>
      <c r="J85" s="348"/>
      <c r="K85" s="69"/>
      <c r="O85" s="149"/>
      <c r="P85" s="150"/>
      <c r="Q85" s="150"/>
    </row>
    <row r="86" spans="1:17">
      <c r="A86" s="117"/>
      <c r="B86" s="64"/>
      <c r="C86" s="64"/>
      <c r="D86" s="64"/>
      <c r="E86" s="64"/>
      <c r="F86" s="64"/>
      <c r="G86" s="64"/>
      <c r="H86" s="99"/>
      <c r="I86" s="64"/>
      <c r="J86" s="64"/>
      <c r="K86" s="69"/>
      <c r="O86" s="149"/>
      <c r="P86" s="150"/>
      <c r="Q86" s="150"/>
    </row>
    <row r="87" spans="1:17" ht="16.5">
      <c r="A87" s="118"/>
      <c r="B87" s="65"/>
      <c r="C87" s="65"/>
      <c r="D87" s="64"/>
      <c r="E87" s="64"/>
      <c r="F87" s="64"/>
      <c r="G87" s="64"/>
      <c r="H87" s="99"/>
      <c r="I87" s="64"/>
      <c r="J87" s="64"/>
      <c r="K87" s="69"/>
      <c r="O87" s="149"/>
      <c r="P87" s="150"/>
      <c r="Q87" s="150"/>
    </row>
    <row r="88" spans="1:17" ht="25.5" customHeight="1">
      <c r="A88" s="107"/>
      <c r="B88" s="348" t="s">
        <v>89</v>
      </c>
      <c r="C88" s="348"/>
      <c r="D88" s="348"/>
      <c r="E88" s="348"/>
      <c r="F88" s="348"/>
      <c r="G88" s="348"/>
      <c r="H88" s="348"/>
      <c r="I88" s="348"/>
      <c r="J88" s="348"/>
      <c r="K88" s="69"/>
      <c r="O88" s="384" t="s">
        <v>155</v>
      </c>
      <c r="P88" s="156"/>
      <c r="Q88" s="156"/>
    </row>
    <row r="89" spans="1:17" ht="28.15" customHeight="1">
      <c r="A89" s="107"/>
      <c r="B89" s="348"/>
      <c r="C89" s="348"/>
      <c r="D89" s="348"/>
      <c r="E89" s="348"/>
      <c r="F89" s="348"/>
      <c r="G89" s="348"/>
      <c r="H89" s="348"/>
      <c r="I89" s="348"/>
      <c r="J89" s="348"/>
      <c r="K89" s="69"/>
      <c r="O89" s="385"/>
      <c r="P89" s="156"/>
      <c r="Q89" s="156"/>
    </row>
    <row r="90" spans="1:17" ht="12.75">
      <c r="A90" s="33"/>
      <c r="B90" s="1"/>
      <c r="C90" s="1"/>
      <c r="D90" s="1"/>
      <c r="E90" s="1"/>
      <c r="F90" s="1"/>
      <c r="G90" s="1"/>
      <c r="H90" s="84"/>
      <c r="I90" s="1"/>
      <c r="J90" s="1"/>
      <c r="K90" s="69"/>
      <c r="O90" s="386"/>
      <c r="P90" s="156"/>
      <c r="Q90" s="156"/>
    </row>
    <row r="91" spans="1:17">
      <c r="A91" s="33"/>
      <c r="B91" s="1"/>
      <c r="C91" s="1"/>
      <c r="D91" s="1"/>
      <c r="E91" s="1"/>
      <c r="F91" s="1"/>
      <c r="G91" s="1"/>
      <c r="H91" s="84"/>
      <c r="I91" s="1"/>
      <c r="J91" s="1"/>
      <c r="K91" s="69"/>
    </row>
    <row r="92" spans="1:17" ht="19.5">
      <c r="A92" s="109"/>
      <c r="K92" s="69"/>
    </row>
    <row r="93" spans="1:17" ht="58.5" customHeight="1">
      <c r="A93" s="44"/>
      <c r="K93" s="69"/>
    </row>
  </sheetData>
  <sheetProtection algorithmName="SHA-512" hashValue="x+84O9E23IK0Mmvg7GmCaN7WMrN3Z0P0GLohbNxw6EDAMrhafQxMuSGGb1KDPWlskp0UEdXMb8vcRuj8RK+EYA==" saltValue="iFIc7VBlzzFNe7MqtPQnXg==" spinCount="100000" sheet="1" objects="1" scenarios="1" selectLockedCells="1" selectUnlockedCells="1"/>
  <protectedRanges>
    <protectedRange algorithmName="SHA-512" hashValue="DOHc2yQ59uJi1mLfGgr9znuQ6E7r0Wt50MhD01Max5w5uONcsifvVguSdFIs47WNaspFtHUDgeIBC8d2UibZ/w==" saltValue="Ec9m2tIrvPN/IzKkRPrgMg==" spinCount="100000" sqref="A3" name="Bereich2"/>
    <protectedRange algorithmName="SHA-512" hashValue="DOHc2yQ59uJi1mLfGgr9znuQ6E7r0Wt50MhD01Max5w5uONcsifvVguSdFIs47WNaspFtHUDgeIBC8d2UibZ/w==" saltValue="Ec9m2tIrvPN/IzKkRPrgMg==" spinCount="100000" sqref="O3:X3" name="Bereich2_1"/>
  </protectedRanges>
  <mergeCells count="72">
    <mergeCell ref="O5:O9"/>
    <mergeCell ref="O61:O63"/>
    <mergeCell ref="O65:O66"/>
    <mergeCell ref="O68:O70"/>
    <mergeCell ref="O73:O75"/>
    <mergeCell ref="E18:G18"/>
    <mergeCell ref="O88:O90"/>
    <mergeCell ref="O11:O20"/>
    <mergeCell ref="O22:O29"/>
    <mergeCell ref="O34:O43"/>
    <mergeCell ref="O45:O53"/>
    <mergeCell ref="O56:O59"/>
    <mergeCell ref="E53:G53"/>
    <mergeCell ref="E48:G48"/>
    <mergeCell ref="E49:G49"/>
    <mergeCell ref="E50:G50"/>
    <mergeCell ref="E51:G51"/>
    <mergeCell ref="E52:G52"/>
    <mergeCell ref="E19:G19"/>
    <mergeCell ref="D45:H45"/>
    <mergeCell ref="E14:G14"/>
    <mergeCell ref="A1:I1"/>
    <mergeCell ref="E46:G46"/>
    <mergeCell ref="E47:G47"/>
    <mergeCell ref="D34:H34"/>
    <mergeCell ref="E20:G20"/>
    <mergeCell ref="E21:G21"/>
    <mergeCell ref="D22:H22"/>
    <mergeCell ref="E23:G23"/>
    <mergeCell ref="B4:H4"/>
    <mergeCell ref="I4:J4"/>
    <mergeCell ref="D5:H5"/>
    <mergeCell ref="D11:H11"/>
    <mergeCell ref="E12:G12"/>
    <mergeCell ref="E13:G13"/>
    <mergeCell ref="E17:G17"/>
    <mergeCell ref="J5:J64"/>
    <mergeCell ref="E15:G15"/>
    <mergeCell ref="E16:G16"/>
    <mergeCell ref="D61:H61"/>
    <mergeCell ref="E24:G24"/>
    <mergeCell ref="E25:G25"/>
    <mergeCell ref="E26:G26"/>
    <mergeCell ref="E27:G27"/>
    <mergeCell ref="E28:G28"/>
    <mergeCell ref="E29:G29"/>
    <mergeCell ref="E35:G35"/>
    <mergeCell ref="E36:G36"/>
    <mergeCell ref="E42:G42"/>
    <mergeCell ref="E30:G30"/>
    <mergeCell ref="E31:G31"/>
    <mergeCell ref="E32:G32"/>
    <mergeCell ref="E33:G33"/>
    <mergeCell ref="B88:J89"/>
    <mergeCell ref="B78:H78"/>
    <mergeCell ref="I78:J78"/>
    <mergeCell ref="B82:J83"/>
    <mergeCell ref="B84:J84"/>
    <mergeCell ref="B85:J85"/>
    <mergeCell ref="B80:K80"/>
    <mergeCell ref="D68:H68"/>
    <mergeCell ref="D56:H56"/>
    <mergeCell ref="B64:H64"/>
    <mergeCell ref="E43:G43"/>
    <mergeCell ref="E44:G44"/>
    <mergeCell ref="E37:G37"/>
    <mergeCell ref="E38:G38"/>
    <mergeCell ref="E39:G39"/>
    <mergeCell ref="E54:G54"/>
    <mergeCell ref="E55:G55"/>
    <mergeCell ref="E40:G40"/>
    <mergeCell ref="E41:G41"/>
  </mergeCells>
  <conditionalFormatting sqref="A1 J1:K1 A2:K5 O1 R1:W1">
    <cfRule type="expression" dxfId="20" priority="27">
      <formula>#REF!="Örtlicher Zuschuss"</formula>
    </cfRule>
  </conditionalFormatting>
  <conditionalFormatting sqref="A1 J1:N1 A2:Q2 A3:N3 A4:Q5 A6:N9 P6:Q9 A10:Q11 A12:N13 P12:Q20 A14:A18 C14:N18 A19:N20 A21:Q22 A23:A28 C23:N28 P23:Q29 I24:I29 A29:N29 A35:A40 C35:N40 P35:Q43 A41:N43 A44:Q45 H46:N53 P46:Q53 A46:A55 C46:E55 H54:Q55 B55 A56:Q56 P57:Q59 A60:Q61 P62:Q63 A64:Q65 A66:N66 P66:Q66 A67:Q68 A69:N70 P69:Q70 B70:B71 A71:Q73 A74:N75 P74:Q75 A76:Q79 A80:B80 L80:Q80 A81:Q88 P89:Q90 A89:N93 A94:Q98">
    <cfRule type="expression" dxfId="19" priority="24">
      <formula>#REF!="Örtlicher Zuschuss"</formula>
    </cfRule>
  </conditionalFormatting>
  <conditionalFormatting sqref="A1">
    <cfRule type="expression" dxfId="18" priority="238">
      <formula>#REF!=""</formula>
    </cfRule>
  </conditionalFormatting>
  <conditionalFormatting sqref="A61:B61">
    <cfRule type="expression" dxfId="17" priority="28">
      <formula>#REF!="Änderung"</formula>
    </cfRule>
  </conditionalFormatting>
  <conditionalFormatting sqref="A75:C77">
    <cfRule type="expression" dxfId="16" priority="30">
      <formula>#REF!="Änderung"</formula>
    </cfRule>
  </conditionalFormatting>
  <conditionalFormatting sqref="A62:E63">
    <cfRule type="expression" dxfId="15" priority="4">
      <formula>#REF!="Örtlicher Zuschuss"</formula>
    </cfRule>
  </conditionalFormatting>
  <conditionalFormatting sqref="A6:K13 A64:K79 A34:K34 A56:K61 A14:A18 C14:K18 A19:K22 A23:A28 C23:K28 I24:I29 A29:K29 A35:A40 C35:K40 A41:K45 A46:A55 C46:E55 H46:K55 A80:B80 A81:K89 G62:K63 A62:E63">
    <cfRule type="expression" dxfId="14" priority="162">
      <formula>#REF!= "Örtlicher Zuschuss"</formula>
    </cfRule>
  </conditionalFormatting>
  <conditionalFormatting sqref="A30:K33">
    <cfRule type="expression" dxfId="13" priority="3">
      <formula>#REF!= "Örtlicher Zuschuss"</formula>
    </cfRule>
  </conditionalFormatting>
  <conditionalFormatting sqref="A57:N59">
    <cfRule type="expression" dxfId="12" priority="17">
      <formula>#REF!="Örtlicher Zuschuss"</formula>
    </cfRule>
  </conditionalFormatting>
  <conditionalFormatting sqref="A30:Q34">
    <cfRule type="expression" dxfId="11" priority="1">
      <formula>#REF!="Örtlicher Zuschuss"</formula>
    </cfRule>
  </conditionalFormatting>
  <conditionalFormatting sqref="B55">
    <cfRule type="expression" dxfId="10" priority="207">
      <formula>#REF!= "Örtlicher Zuschuss"</formula>
    </cfRule>
    <cfRule type="expression" dxfId="9" priority="323">
      <formula>#REF!="Änderung"</formula>
    </cfRule>
  </conditionalFormatting>
  <conditionalFormatting sqref="B46:E55 B6:I10 A6:A55 B11:D11 I11:I12 H12 B12:E13 H13:I21 C14:E16 C17:D18 E17:E21 B19:D22 I22 B23:E29 H23:I33 B30:D45 I34 E35:E44 H35:I44 I45 H46:I55 D56 I56 A57:I60 D61 I61 A62:I64 B68:D68 E30:E33 B14:B18">
    <cfRule type="expression" dxfId="8" priority="262">
      <formula>#REF!="Änderung"</formula>
    </cfRule>
  </conditionalFormatting>
  <conditionalFormatting sqref="B65:I67 A65:A68 I68">
    <cfRule type="expression" dxfId="7" priority="295">
      <formula>#REF!="Änderung"</formula>
    </cfRule>
  </conditionalFormatting>
  <conditionalFormatting sqref="B73:I73 A73:A74 B74:C74 H74:I74">
    <cfRule type="expression" dxfId="6" priority="292">
      <formula>#REF!="Änderung"</formula>
    </cfRule>
  </conditionalFormatting>
  <conditionalFormatting sqref="G62:N63">
    <cfRule type="expression" dxfId="5" priority="7">
      <formula>#REF!="Örtlicher Zuschuss"</formula>
    </cfRule>
  </conditionalFormatting>
  <conditionalFormatting sqref="H75:I77">
    <cfRule type="expression" dxfId="4" priority="66">
      <formula>#REF!="Änderung"</formula>
    </cfRule>
  </conditionalFormatting>
  <conditionalFormatting sqref="I5 I11">
    <cfRule type="expression" dxfId="3" priority="86">
      <formula>#REF!=1</formula>
    </cfRule>
  </conditionalFormatting>
  <conditionalFormatting sqref="I34">
    <cfRule type="expression" dxfId="2" priority="70">
      <formula>#REF!=2</formula>
    </cfRule>
    <cfRule type="expression" dxfId="1" priority="71">
      <formula>#REF!&gt;1000000</formula>
    </cfRule>
  </conditionalFormatting>
  <conditionalFormatting sqref="I67">
    <cfRule type="expression" dxfId="0" priority="83">
      <formula>$K$58=1</formula>
    </cfRule>
  </conditionalFormatting>
  <pageMargins left="0.70866141732283472" right="0.70866141732283472" top="0.78740157480314965" bottom="0.78740157480314965" header="0.31496062992125984" footer="0.31496062992125984"/>
  <pageSetup paperSize="8"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08bd2c-4dfd-45dc-8ce9-f29706d0d6d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7E7CF40AE8E24D8BE59FEA504FB203" ma:contentTypeVersion="11" ma:contentTypeDescription="Create a new document." ma:contentTypeScope="" ma:versionID="74b3789b2f74374bc8ce19efd64edcb9">
  <xsd:schema xmlns:xsd="http://www.w3.org/2001/XMLSchema" xmlns:xs="http://www.w3.org/2001/XMLSchema" xmlns:p="http://schemas.microsoft.com/office/2006/metadata/properties" xmlns:ns2="a608bd2c-4dfd-45dc-8ce9-f29706d0d6de" xmlns:ns3="4b0aadef-2e24-4b2c-97ba-6fd072a325f9" targetNamespace="http://schemas.microsoft.com/office/2006/metadata/properties" ma:root="true" ma:fieldsID="6e69a1795ed52953b8b9345dea71fee0" ns2:_="" ns3:_="">
    <xsd:import namespace="a608bd2c-4dfd-45dc-8ce9-f29706d0d6de"/>
    <xsd:import namespace="4b0aadef-2e24-4b2c-97ba-6fd072a325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8bd2c-4dfd-45dc-8ce9-f29706d0d6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0aadef-2e24-4b2c-97ba-6fd072a325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7FC88-1CAE-44D4-9BD7-36D93A473562}">
  <ds:schemaRefs>
    <ds:schemaRef ds:uri="http://schemas.microsoft.com/office/2006/metadata/properties"/>
    <ds:schemaRef ds:uri="http://schemas.microsoft.com/office/infopath/2007/PartnerControls"/>
    <ds:schemaRef ds:uri="31fa9bbf-caa8-4603-9160-5c0ab3856c49"/>
  </ds:schemaRefs>
</ds:datastoreItem>
</file>

<file path=customXml/itemProps2.xml><?xml version="1.0" encoding="utf-8"?>
<ds:datastoreItem xmlns:ds="http://schemas.openxmlformats.org/officeDocument/2006/customXml" ds:itemID="{E2CBB05C-153D-499B-8B8A-5EB778564F9E}"/>
</file>

<file path=customXml/itemProps3.xml><?xml version="1.0" encoding="utf-8"?>
<ds:datastoreItem xmlns:ds="http://schemas.openxmlformats.org/officeDocument/2006/customXml" ds:itemID="{47A38959-335C-4FD0-80DE-867B6DB282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Key data</vt:lpstr>
      <vt:lpstr>Financing budget</vt:lpstr>
      <vt:lpstr>Forwarding of funds</vt:lpstr>
      <vt:lpstr>Example</vt:lpstr>
      <vt:lpstr>Example!Print_Area</vt:lpstr>
      <vt:lpstr>'Financing budget'!Print_Area</vt:lpstr>
      <vt:lpstr>'Forwarding of funds'!Print_Area</vt:lpstr>
      <vt:lpstr>'Key data'!Print_Area</vt:lpstr>
      <vt:lpstr>Example!Print_Titles</vt:lpstr>
      <vt:lpstr>'Financing budget'!Print_Titles</vt:lpstr>
      <vt:lpstr>'Forwarding of funds'!Print_Titles</vt:lpstr>
    </vt:vector>
  </TitlesOfParts>
  <Manager/>
  <Company>CAMP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38-10-2-Euro-Budget, Englisch, Stand Oktober 2022</dc:title>
  <dc:subject/>
  <dc:creator>Adrine Grigoryan</dc:creator>
  <cp:keywords/>
  <dc:description/>
  <cp:lastModifiedBy>Argvliani, Salome GIZ GE</cp:lastModifiedBy>
  <cp:revision/>
  <dcterms:created xsi:type="dcterms:W3CDTF">2011-03-24T07:10:37Z</dcterms:created>
  <dcterms:modified xsi:type="dcterms:W3CDTF">2023-07-21T08:51:44Z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0x010100C37E7CF40AE8E24D8BE59FEA504FB203</vt:lpwstr>
  </property>
</Properties>
</file>