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DieseArbeitsmappe" autoCompressPictures="0"/>
  <mc:AlternateContent xmlns:mc="http://schemas.openxmlformats.org/markup-compatibility/2006">
    <mc:Choice Requires="x15">
      <x15ac:absPath xmlns:x15ac="http://schemas.microsoft.com/office/spreadsheetml/2010/11/ac" url="https://gizonline-my.sharepoint.com/personal/salome_argvliani_giz_de/Documents/Desktop/DT4SME/local subsidy/"/>
    </mc:Choice>
  </mc:AlternateContent>
  <xr:revisionPtr revIDLastSave="15" documentId="8_{65FC7FC0-7CBD-4F4D-8039-628F78C31973}" xr6:coauthVersionLast="47" xr6:coauthVersionMax="47" xr10:uidLastSave="{08C67313-C818-4059-966D-6F3E4FCAEA86}"/>
  <bookViews>
    <workbookView xWindow="-120" yWindow="-120" windowWidth="38640" windowHeight="21240" firstSheet="1" activeTab="2" xr2:uid="{00000000-000D-0000-FFFF-FFFF00000000}"/>
  </bookViews>
  <sheets>
    <sheet name="Key data" sheetId="7" r:id="rId1"/>
    <sheet name="Financing budget" sheetId="6" r:id="rId2"/>
    <sheet name="Forwarding of funds" sheetId="13" r:id="rId3"/>
    <sheet name="Example" sheetId="10" r:id="rId4"/>
  </sheets>
  <definedNames>
    <definedName name="_xlnm.Print_Area" localSheetId="3">Example!$A$1:$J$90</definedName>
    <definedName name="_xlnm.Print_Area" localSheetId="1">'Financing budget'!$A$1:$K$172</definedName>
    <definedName name="_xlnm.Print_Area" localSheetId="2">'Forwarding of funds'!$A$1:$L$156</definedName>
    <definedName name="_xlnm.Print_Area" localSheetId="0">'Key data'!$B$1:$G$22</definedName>
    <definedName name="_xlnm.Print_Titles" localSheetId="3">Example!$3:$3</definedName>
    <definedName name="_xlnm.Print_Titles" localSheetId="1">'Financing budget'!$3:$3</definedName>
    <definedName name="_xlnm.Print_Titles" localSheetId="2">'Forwarding of funds'!$3:$3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http://schemas.microsoft.com/office/mac/excel/2008/main">
      <mx:ArchID Flags="2"/>
    </ext>
  </extLst>
</workbook>
</file>

<file path=xl/calcChain.xml><?xml version="1.0" encoding="utf-8"?>
<calcChain xmlns="http://schemas.openxmlformats.org/spreadsheetml/2006/main">
  <c r="A1" i="6" l="1"/>
  <c r="I139" i="6" l="1"/>
  <c r="I140" i="6"/>
  <c r="I141" i="6"/>
  <c r="I142" i="6"/>
  <c r="I138" i="6"/>
  <c r="I128" i="13"/>
  <c r="I139" i="13"/>
  <c r="I46" i="13"/>
  <c r="I6" i="13"/>
  <c r="I140" i="13"/>
  <c r="I132" i="13"/>
  <c r="I131" i="13"/>
  <c r="I130" i="13"/>
  <c r="I129" i="13"/>
  <c r="I89" i="13"/>
  <c r="I88" i="13"/>
  <c r="I60" i="13"/>
  <c r="I59" i="13"/>
  <c r="I58" i="13"/>
  <c r="I57" i="13"/>
  <c r="I56" i="13"/>
  <c r="I55" i="13"/>
  <c r="I54" i="13"/>
  <c r="I53" i="13"/>
  <c r="I52" i="13"/>
  <c r="I51" i="13"/>
  <c r="I50" i="13"/>
  <c r="I49" i="13"/>
  <c r="I30" i="13"/>
  <c r="I29" i="13"/>
  <c r="I28" i="13"/>
  <c r="I27" i="13"/>
  <c r="I26" i="13"/>
  <c r="I25" i="13"/>
  <c r="I24" i="13"/>
  <c r="I23" i="13"/>
  <c r="I22" i="13"/>
  <c r="I21" i="13"/>
  <c r="I20" i="13"/>
  <c r="I141" i="13"/>
  <c r="I133" i="13"/>
  <c r="I119" i="13"/>
  <c r="I118" i="13"/>
  <c r="I117" i="13"/>
  <c r="I116" i="13"/>
  <c r="I115" i="13"/>
  <c r="I114" i="13"/>
  <c r="I102" i="13"/>
  <c r="I101" i="13"/>
  <c r="I100" i="13"/>
  <c r="I99" i="13"/>
  <c r="I98" i="13"/>
  <c r="I97" i="13"/>
  <c r="I96" i="13"/>
  <c r="I82" i="13"/>
  <c r="I81" i="13"/>
  <c r="I80" i="13"/>
  <c r="I79" i="13"/>
  <c r="I78" i="13"/>
  <c r="I77" i="13"/>
  <c r="I76" i="13"/>
  <c r="I65" i="13"/>
  <c r="I64" i="13"/>
  <c r="I63" i="13"/>
  <c r="I62" i="13"/>
  <c r="I61" i="13"/>
  <c r="I48" i="13"/>
  <c r="I47" i="13"/>
  <c r="I31" i="13"/>
  <c r="I19" i="13"/>
  <c r="I18" i="13"/>
  <c r="I17" i="13"/>
  <c r="I16" i="13"/>
  <c r="I15" i="13"/>
  <c r="I14" i="13"/>
  <c r="I13" i="13"/>
  <c r="I12" i="13"/>
  <c r="I11" i="13"/>
  <c r="I10" i="13"/>
  <c r="I132" i="6"/>
  <c r="I131" i="6"/>
  <c r="I130" i="6"/>
  <c r="I129" i="6"/>
  <c r="I119" i="6"/>
  <c r="I118" i="6"/>
  <c r="I117" i="6"/>
  <c r="I116" i="6"/>
  <c r="I115" i="6"/>
  <c r="I114" i="6"/>
  <c r="I102" i="6"/>
  <c r="I101" i="6"/>
  <c r="I100" i="6"/>
  <c r="I99" i="6"/>
  <c r="I98" i="6"/>
  <c r="I97" i="6"/>
  <c r="I75" i="6"/>
  <c r="I76" i="6"/>
  <c r="I77" i="6"/>
  <c r="I78" i="6"/>
  <c r="I79" i="6"/>
  <c r="I80" i="6"/>
  <c r="I81" i="6"/>
  <c r="I82" i="6"/>
  <c r="I83" i="6"/>
  <c r="I84" i="6"/>
  <c r="I85" i="6"/>
  <c r="I86" i="6"/>
  <c r="I87" i="6"/>
  <c r="I88" i="6"/>
  <c r="I89" i="6"/>
  <c r="I90" i="6"/>
  <c r="I91" i="6"/>
  <c r="H158" i="6" a="1"/>
  <c r="H158" i="6" s="1"/>
  <c r="H159" i="6" a="1"/>
  <c r="H159" i="6" s="1"/>
  <c r="H160" i="6" a="1"/>
  <c r="H160" i="6" s="1"/>
  <c r="H161" i="6" a="1"/>
  <c r="H161" i="6" s="1"/>
  <c r="H162" i="6" a="1"/>
  <c r="H162" i="6" s="1"/>
  <c r="H163" i="6" a="1"/>
  <c r="H163" i="6" s="1"/>
  <c r="H157" i="6" a="1"/>
  <c r="H157" i="6" s="1"/>
  <c r="I84" i="13"/>
  <c r="I85" i="13"/>
  <c r="I86" i="13"/>
  <c r="I87" i="13"/>
  <c r="I90" i="13"/>
  <c r="I91" i="13"/>
  <c r="B157" i="6" l="1" a="1"/>
  <c r="B157" i="6" s="1"/>
  <c r="B163" i="6" a="1"/>
  <c r="B163" i="6" s="1"/>
  <c r="B162" i="6" a="1"/>
  <c r="B162" i="6" s="1"/>
  <c r="B161" i="6" a="1"/>
  <c r="B161" i="6" s="1"/>
  <c r="B160" i="6" a="1"/>
  <c r="B160" i="6" s="1"/>
  <c r="B159" i="6" a="1"/>
  <c r="B159" i="6" s="1"/>
  <c r="B158" i="6" a="1"/>
  <c r="B158" i="6" s="1"/>
  <c r="D5" i="13"/>
  <c r="B4" i="13"/>
  <c r="L4" i="6" l="1"/>
  <c r="L4" i="13"/>
  <c r="L3" i="13" s="1"/>
  <c r="D73" i="6"/>
  <c r="I4" i="13"/>
  <c r="I4" i="6"/>
  <c r="B4" i="6"/>
  <c r="D144" i="13"/>
  <c r="D144" i="6"/>
  <c r="D137" i="13"/>
  <c r="D137" i="6"/>
  <c r="D126" i="13"/>
  <c r="D126" i="6"/>
  <c r="D109" i="13"/>
  <c r="D109" i="6"/>
  <c r="D92" i="13"/>
  <c r="D92" i="6"/>
  <c r="D73" i="13"/>
  <c r="D43" i="13"/>
  <c r="D43" i="6"/>
  <c r="D5" i="6"/>
  <c r="J1" i="13"/>
  <c r="I111" i="6"/>
  <c r="D155" i="6"/>
  <c r="D147" i="6"/>
  <c r="L5" i="6" l="1"/>
  <c r="L3" i="6"/>
  <c r="F5" i="7"/>
  <c r="L5" i="13" l="1"/>
  <c r="J1" i="10" l="1"/>
  <c r="I63" i="10"/>
  <c r="I62" i="10"/>
  <c r="I112" i="6"/>
  <c r="I113" i="6"/>
  <c r="I120" i="6"/>
  <c r="I121" i="6"/>
  <c r="I122" i="6"/>
  <c r="I123" i="6"/>
  <c r="I124" i="6"/>
  <c r="I125" i="6"/>
  <c r="I110" i="6"/>
  <c r="I47" i="10"/>
  <c r="I48" i="10"/>
  <c r="I49" i="10"/>
  <c r="I50" i="10"/>
  <c r="I51" i="10"/>
  <c r="I52" i="10"/>
  <c r="I53" i="10"/>
  <c r="I54" i="10"/>
  <c r="I55" i="10"/>
  <c r="I46" i="10"/>
  <c r="I57" i="10"/>
  <c r="I24" i="10"/>
  <c r="I25" i="10"/>
  <c r="I26" i="10"/>
  <c r="I27" i="10"/>
  <c r="I28" i="10"/>
  <c r="I29" i="10"/>
  <c r="I142" i="13"/>
  <c r="I138" i="13"/>
  <c r="I134" i="13"/>
  <c r="I135" i="13"/>
  <c r="I136" i="13"/>
  <c r="I127" i="13"/>
  <c r="I111" i="13"/>
  <c r="I112" i="13"/>
  <c r="I113" i="13"/>
  <c r="I120" i="13"/>
  <c r="I121" i="13"/>
  <c r="I122" i="13"/>
  <c r="I123" i="13"/>
  <c r="I124" i="13"/>
  <c r="I125" i="13"/>
  <c r="I110" i="13"/>
  <c r="I94" i="13"/>
  <c r="I95" i="13"/>
  <c r="I103" i="13"/>
  <c r="I104" i="13"/>
  <c r="I105" i="13"/>
  <c r="I106" i="13"/>
  <c r="I107" i="13"/>
  <c r="I108" i="13"/>
  <c r="I93" i="13"/>
  <c r="I75" i="13"/>
  <c r="I83" i="13"/>
  <c r="I74" i="13"/>
  <c r="I45" i="13"/>
  <c r="I66" i="13"/>
  <c r="I67" i="13"/>
  <c r="I68" i="13"/>
  <c r="I69" i="13"/>
  <c r="I70" i="13"/>
  <c r="I71" i="13"/>
  <c r="I72" i="13"/>
  <c r="I44" i="13"/>
  <c r="I7" i="13"/>
  <c r="I8" i="13"/>
  <c r="I9" i="13"/>
  <c r="I32" i="13"/>
  <c r="I33" i="13"/>
  <c r="I34" i="13"/>
  <c r="I35" i="13"/>
  <c r="I36" i="13"/>
  <c r="I37" i="13"/>
  <c r="I38" i="13"/>
  <c r="I39" i="13"/>
  <c r="I40" i="13"/>
  <c r="I41" i="13"/>
  <c r="I42" i="13"/>
  <c r="I128" i="6"/>
  <c r="I133" i="6"/>
  <c r="I134" i="6"/>
  <c r="I135" i="6"/>
  <c r="I136" i="6"/>
  <c r="I94" i="6"/>
  <c r="I95" i="6"/>
  <c r="I96" i="6"/>
  <c r="I103" i="6"/>
  <c r="I104" i="6"/>
  <c r="I105" i="6"/>
  <c r="I106" i="6"/>
  <c r="I107" i="6"/>
  <c r="I108" i="6"/>
  <c r="I93" i="6"/>
  <c r="I62" i="6"/>
  <c r="I63" i="6"/>
  <c r="I64" i="6"/>
  <c r="I65" i="6"/>
  <c r="I66" i="6"/>
  <c r="I67" i="6"/>
  <c r="I68" i="6"/>
  <c r="I69" i="6"/>
  <c r="I70" i="6"/>
  <c r="I71" i="6"/>
  <c r="I72" i="6"/>
  <c r="I92" i="13" l="1"/>
  <c r="I73" i="13"/>
  <c r="I137" i="6"/>
  <c r="I126" i="6"/>
  <c r="I109" i="6"/>
  <c r="I5" i="6"/>
  <c r="I149" i="6"/>
  <c r="I152" i="6"/>
  <c r="I151" i="6"/>
  <c r="I150" i="6"/>
  <c r="J158" i="6"/>
  <c r="J159" i="6"/>
  <c r="J160" i="6"/>
  <c r="J161" i="6"/>
  <c r="J162" i="6"/>
  <c r="J157" i="6"/>
  <c r="I153" i="6"/>
  <c r="A73" i="10"/>
  <c r="I143" i="6" l="1"/>
  <c r="I13" i="10"/>
  <c r="I14" i="10"/>
  <c r="I15" i="10"/>
  <c r="I16" i="10"/>
  <c r="I17" i="10"/>
  <c r="I18" i="10"/>
  <c r="I19" i="10"/>
  <c r="I20" i="10"/>
  <c r="I21" i="10"/>
  <c r="I12" i="10"/>
  <c r="I36" i="10"/>
  <c r="I37" i="10"/>
  <c r="I38" i="10"/>
  <c r="I39" i="10"/>
  <c r="I40" i="10"/>
  <c r="I41" i="10"/>
  <c r="I42" i="10"/>
  <c r="I43" i="10"/>
  <c r="I44" i="10"/>
  <c r="I35" i="10"/>
  <c r="I43" i="13"/>
  <c r="I23" i="10"/>
  <c r="J163" i="6"/>
  <c r="J75" i="10"/>
  <c r="J74" i="10"/>
  <c r="I71" i="10"/>
  <c r="I70" i="10"/>
  <c r="I69" i="10"/>
  <c r="I60" i="10"/>
  <c r="I59" i="10"/>
  <c r="I58" i="10"/>
  <c r="I31" i="10"/>
  <c r="I30" i="10"/>
  <c r="I10" i="10"/>
  <c r="I9" i="10"/>
  <c r="I8" i="10"/>
  <c r="I7" i="10"/>
  <c r="I6" i="10"/>
  <c r="I5" i="10" l="1"/>
  <c r="I34" i="10"/>
  <c r="I61" i="10"/>
  <c r="I45" i="10"/>
  <c r="I56" i="10"/>
  <c r="I22" i="10"/>
  <c r="I11" i="10"/>
  <c r="J73" i="10"/>
  <c r="I137" i="13"/>
  <c r="H11" i="7"/>
  <c r="H10" i="7"/>
  <c r="J1" i="6"/>
  <c r="H8" i="7"/>
  <c r="H7" i="7"/>
  <c r="H6" i="7"/>
  <c r="H5" i="7"/>
  <c r="I64" i="10" l="1"/>
  <c r="I109" i="13"/>
  <c r="I126" i="13"/>
  <c r="I5" i="13"/>
  <c r="I143" i="13" l="1"/>
  <c r="H145" i="13" s="1"/>
  <c r="I145" i="13" s="1"/>
  <c r="I144" i="13" s="1"/>
  <c r="I146" i="13" l="1"/>
  <c r="I147" i="13" s="1"/>
  <c r="H148" i="6" s="1"/>
  <c r="I148" i="6" l="1"/>
  <c r="H3" i="7" l="1"/>
  <c r="I145" i="6" l="1"/>
  <c r="I144" i="6" l="1"/>
  <c r="I146" i="6" s="1"/>
  <c r="I154" i="6" s="1"/>
  <c r="H66" i="10"/>
  <c r="I66" i="10" s="1"/>
  <c r="I65" i="10" s="1"/>
  <c r="I67" i="10" s="1"/>
  <c r="I72" i="10" s="1"/>
  <c r="J72" i="10" s="1"/>
  <c r="I164" i="6" l="1"/>
  <c r="K154" i="6" s="1"/>
  <c r="I78" i="10"/>
  <c r="K161" i="6" l="1"/>
  <c r="K162" i="6"/>
  <c r="K157" i="6"/>
  <c r="K163" i="6"/>
  <c r="K158" i="6"/>
  <c r="K159" i="6"/>
  <c r="K160" i="6"/>
  <c r="K156" i="6"/>
  <c r="K77" i="10"/>
  <c r="K76" i="10"/>
  <c r="K74" i="10"/>
  <c r="K75" i="10"/>
  <c r="K72" i="10"/>
  <c r="K164" i="6" l="1"/>
  <c r="K78" i="10"/>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<sst xmlns="http://schemas.openxmlformats.org/spreadsheetml/2006/main" count="764" uniqueCount="159">
  <si>
    <t>Key data</t>
  </si>
  <si>
    <r>
      <t xml:space="preserve">Instructions for the financing recipient:
</t>
    </r>
    <r>
      <rPr>
        <sz val="11"/>
        <rFont val="Arial"/>
        <family val="2"/>
      </rPr>
      <t>Please start by entering the key data before proceeding to the ‘Financing budget” tab.
Please only enter information in the blue cells. All other cells will be calculated automatically.</t>
    </r>
  </si>
  <si>
    <t xml:space="preserve">Name of the recipient: </t>
  </si>
  <si>
    <t>Tsalka Local Action Group (LAG)</t>
  </si>
  <si>
    <t>Is this the first budget 
or is an existing contract being modified?</t>
  </si>
  <si>
    <t>First budget (no contract yet)</t>
  </si>
  <si>
    <t>Only select for modifications to a contract</t>
  </si>
  <si>
    <t>Project title</t>
  </si>
  <si>
    <t>Inclusion for the development of local democracy</t>
  </si>
  <si>
    <t>Do you require administration costs?</t>
  </si>
  <si>
    <t>yes</t>
  </si>
  <si>
    <t xml:space="preserve">Please enter the administration costs as a percentage </t>
  </si>
  <si>
    <t>Are you providing a (financial) contribution of your own?</t>
  </si>
  <si>
    <t>Amount in EUR</t>
  </si>
  <si>
    <t>How many donors will be co-financing the project (in addition to GIZ)?</t>
  </si>
  <si>
    <t>Name of the provider of third-party funding</t>
  </si>
  <si>
    <t>Amount of third-party funding in EUR</t>
  </si>
  <si>
    <t xml:space="preserve">Will funds be forwarded to third-party recipients? (Please note, this does not relate to services) </t>
  </si>
  <si>
    <t>no</t>
  </si>
  <si>
    <t xml:space="preserve">This refers to third-party recipients that independently implement part of the recipient's project. A separate budget must be submitted and a commercial and legal eligibility check carried out by the GIZ project (needed criteria: legal entity and public-benefit nature). </t>
  </si>
  <si>
    <t xml:space="preserve">Will medicines and/or pesticides and mineral fertilizers be procured?  </t>
  </si>
  <si>
    <t>A separate internal GIZ approval process is needed.</t>
  </si>
  <si>
    <t>Will materials and equipment worth more than EUR 1,000,000 be procured or is more than 50% of the contract value earmarked for the procurement of materials and equipment for a contract worth at least EUR 400,000?</t>
  </si>
  <si>
    <t>A separate internal GIZ approval process is needed</t>
  </si>
  <si>
    <t xml:space="preserve">Are construction measures being financed?  </t>
  </si>
  <si>
    <r>
      <t xml:space="preserve">Are tooltips to be displayed in the budget? 
</t>
    </r>
    <r>
      <rPr>
        <sz val="9"/>
        <color rgb="FF000000"/>
        <rFont val="Arial"/>
        <family val="2"/>
      </rPr>
      <t>‘Yes’ recommended for filling out the form
‘No’ recommended for a better overview</t>
    </r>
  </si>
  <si>
    <t>Date of budget finalisation:</t>
  </si>
  <si>
    <t>no change</t>
  </si>
  <si>
    <r>
      <t xml:space="preserve">Instructions:
</t>
    </r>
    <r>
      <rPr>
        <sz val="11"/>
        <color rgb="FF000000"/>
        <rFont val="Arial"/>
        <family val="2"/>
      </rPr>
      <t>Please fill out the key data sheet before proceeding to the 'Financing budget’ tab.
On this ‘Financing budget’ tab, please only enter information in the blue cells. All other cells will be calculated automatically.</t>
    </r>
  </si>
  <si>
    <t>change</t>
  </si>
  <si>
    <t>Description</t>
  </si>
  <si>
    <t>Code</t>
  </si>
  <si>
    <t xml:space="preserve">Quantity </t>
  </si>
  <si>
    <r>
      <rPr>
        <b/>
        <sz val="14"/>
        <rFont val="Arial"/>
        <family val="2"/>
      </rPr>
      <t xml:space="preserve">Unit </t>
    </r>
    <r>
      <rPr>
        <b/>
        <sz val="11"/>
        <color rgb="FF000000"/>
        <rFont val="Arial"/>
        <family val="2"/>
      </rPr>
      <t>(e.g. person, vehicle, room)</t>
    </r>
  </si>
  <si>
    <t>Quantity</t>
  </si>
  <si>
    <r>
      <rPr>
        <b/>
        <sz val="14"/>
        <rFont val="Arial"/>
        <family val="2"/>
      </rPr>
      <t xml:space="preserve">Unit </t>
    </r>
    <r>
      <rPr>
        <b/>
        <sz val="11"/>
        <color rgb="FF000000"/>
        <rFont val="Arial"/>
        <family val="2"/>
      </rPr>
      <t>(e.g. months, days, courses)</t>
    </r>
  </si>
  <si>
    <r>
      <rPr>
        <b/>
        <sz val="14"/>
        <rFont val="Arial"/>
        <family val="2"/>
      </rPr>
      <t xml:space="preserve">Eligible for support up to  
</t>
    </r>
    <r>
      <rPr>
        <b/>
        <sz val="11"/>
        <color rgb="FF000000"/>
        <rFont val="Arial"/>
        <family val="2"/>
      </rPr>
      <t xml:space="preserve">in EUR 
</t>
    </r>
    <r>
      <rPr>
        <b/>
        <sz val="14"/>
        <color rgb="FF000000"/>
        <rFont val="Arial"/>
        <family val="2"/>
      </rPr>
      <t>(price per unit)</t>
    </r>
    <r>
      <rPr>
        <b/>
        <sz val="14"/>
        <color rgb="FF000000"/>
        <rFont val="Arial"/>
        <family val="2"/>
      </rPr>
      <t xml:space="preserve"> </t>
    </r>
  </si>
  <si>
    <r>
      <t xml:space="preserve">Total 
GIZ funding
</t>
    </r>
    <r>
      <rPr>
        <b/>
        <sz val="11"/>
        <color rgb="FF000000"/>
        <rFont val="Arial"/>
        <family val="2"/>
      </rPr>
      <t>in EUR (up to)</t>
    </r>
    <r>
      <rPr>
        <b/>
        <sz val="14"/>
        <rFont val="Arial"/>
        <family val="2"/>
      </rPr>
      <t xml:space="preserve">
</t>
    </r>
    <r>
      <rPr>
        <b/>
        <sz val="14"/>
        <color rgb="FFFF0000"/>
        <rFont val="Arial"/>
        <family val="2"/>
      </rPr>
      <t>without VAT</t>
    </r>
  </si>
  <si>
    <r>
      <rPr>
        <b/>
        <sz val="10"/>
        <rFont val="Arial"/>
        <family val="2"/>
      </rPr>
      <t>Own contributions/third-party financing</t>
    </r>
    <r>
      <rPr>
        <b/>
        <sz val="14"/>
        <rFont val="Arial"/>
        <family val="2"/>
      </rPr>
      <t xml:space="preserve">
</t>
    </r>
    <r>
      <rPr>
        <b/>
        <sz val="11"/>
        <color rgb="FF000000"/>
        <rFont val="Arial"/>
        <family val="2"/>
      </rPr>
      <t xml:space="preserve">in EUR (up to) </t>
    </r>
  </si>
  <si>
    <r>
      <rPr>
        <b/>
        <sz val="11"/>
        <color rgb="FF000000"/>
        <rFont val="Arial"/>
        <family val="2"/>
      </rPr>
      <t xml:space="preserve">General information: </t>
    </r>
    <r>
      <rPr>
        <sz val="11"/>
        <color rgb="FF000000"/>
        <rFont val="Arial"/>
        <family val="2"/>
      </rPr>
      <t xml:space="preserve">
This budget format is used as a basis for settlement. You may create additional files with more detailed information for your own internal use.
All items listed in the budget must be included in the project description to ensure that the project reference is clear. 
The table contains formulas that must be retained.  
Please keep the two-decimal-place format. 
We advise rounding up units to the nearest full unit. Costs are agreed at a value of ‘up to’. </t>
    </r>
  </si>
  <si>
    <r>
      <t xml:space="preserve">Staff - prime cost for employees of the Recipient (job title)
</t>
    </r>
    <r>
      <rPr>
        <i/>
        <sz val="11"/>
        <color rgb="FF000000"/>
        <rFont val="Arial"/>
        <family val="2"/>
      </rPr>
      <t>(Note 1: Only staff from your organisation; the evidence for this budget line must be provided in the form of payslips or, in the case of partial financing, in the form of payslips and time sheets.
Note 2: Only direct costs for staff (gross cost for the employer) may be settled. Add-ons such as staff overheads that are calculated pro-rata for staff are not eligible for support)</t>
    </r>
  </si>
  <si>
    <t>GIZ is unable to provide pro-rata financing for any of the budget lines (with the exception of staff costs (item 1) which can be covered on a percentage basis). 
Costs that are incurred as part of the implementation of the project but are not funded by GIZ are calculated separately - either as own contribution or, if applicable, as financial contribution of a third party.</t>
  </si>
  <si>
    <t>people</t>
  </si>
  <si>
    <t>months</t>
  </si>
  <si>
    <t>No change</t>
  </si>
  <si>
    <t>External services (type/content of service)</t>
  </si>
  <si>
    <t>Man/day</t>
  </si>
  <si>
    <t>day</t>
  </si>
  <si>
    <t>per</t>
  </si>
  <si>
    <t>Per type</t>
  </si>
  <si>
    <t>month</t>
  </si>
  <si>
    <t>Transportation/travel costs</t>
  </si>
  <si>
    <t>Transportation costs for project staff and beneficiaries</t>
  </si>
  <si>
    <t>km</t>
  </si>
  <si>
    <t>Procurement of materials and equipment</t>
  </si>
  <si>
    <t>Lap tops</t>
  </si>
  <si>
    <t>Printer/Copier</t>
  </si>
  <si>
    <t>Car</t>
  </si>
  <si>
    <t>Other costs/consumables</t>
  </si>
  <si>
    <t>Overhead costs</t>
  </si>
  <si>
    <r>
      <t xml:space="preserve">Funds for direct support of third-party beneficiaries
</t>
    </r>
    <r>
      <rPr>
        <i/>
        <sz val="11"/>
        <rFont val="Arial"/>
        <family val="2"/>
      </rPr>
      <t>(Note: This budget line should preferably cover in-kind contributions, i.e. contribution of materials and equipment, to third-party beneficiaries. In the case of financial contributions, proof of payment has to be regulated. The selection process for the third-party beneficiaries has to be described in the project description.)</t>
    </r>
  </si>
  <si>
    <t>Pro-rata local project costs (e.g. IT, research)</t>
  </si>
  <si>
    <t>Subtotal – direct costs</t>
  </si>
  <si>
    <t>Administration costs</t>
  </si>
  <si>
    <t>Administration costs  (on budget lines 1 - 7)</t>
  </si>
  <si>
    <t>Subtotal – Funding by GIZ (up to – upon provision of evidence)*
(direct costs + administration costs)</t>
  </si>
  <si>
    <t xml:space="preserve">Forwarding of funds to third-party recipients – a detailed budget must be provided </t>
  </si>
  <si>
    <t xml:space="preserve">XYZ (name of the third-party recipient) </t>
  </si>
  <si>
    <t>Unit</t>
  </si>
  <si>
    <t>Forwarding of funds</t>
  </si>
  <si>
    <t>Designated Funds for Forwarding</t>
  </si>
  <si>
    <t xml:space="preserve">Funds in % </t>
  </si>
  <si>
    <t>GIZ funding (up to – upon provision of evidence)*</t>
  </si>
  <si>
    <t>Own Contributions/third-party financing</t>
  </si>
  <si>
    <t xml:space="preserve">Contribution </t>
  </si>
  <si>
    <r>
      <t xml:space="preserve">Total funding </t>
    </r>
    <r>
      <rPr>
        <b/>
        <i/>
        <sz val="12"/>
        <color rgb="FFFF0000"/>
        <rFont val="Arial"/>
        <family val="2"/>
      </rPr>
      <t>(without VAT)</t>
    </r>
  </si>
  <si>
    <t>*All budget lines (with the exception of administration costs) are settled upon provision of evidence.</t>
  </si>
  <si>
    <t>Please note: In cases where GIZ funding is to be provided for the award of contracts for external services and/or materials and equipment and/or goods, the relevant procurement guidelines must be observed in accordance with the contractual provisions.</t>
  </si>
  <si>
    <t>No income may be generated from the funds provided! For example, where the recipient provides rooms for training, etc., the costs may not be settled under this contract.</t>
  </si>
  <si>
    <t>For contract supplements: Please adjust the budget based on the most recently agreed budget and highlight any changes in a different colour. GIZ cannot bear costs that arise as a result of currency fluctuations.</t>
  </si>
  <si>
    <t>Estimated Budget- Annex 1</t>
  </si>
  <si>
    <t xml:space="preserve">Name of the third-party recipient: </t>
  </si>
  <si>
    <r>
      <rPr>
        <b/>
        <sz val="14"/>
        <rFont val="Arial"/>
        <family val="2"/>
      </rPr>
      <t xml:space="preserve">Total 
GIZ funding
</t>
    </r>
    <r>
      <rPr>
        <b/>
        <sz val="11"/>
        <color rgb="FF000000"/>
        <rFont val="Arial"/>
        <family val="2"/>
      </rPr>
      <t>in EUR (up to)</t>
    </r>
  </si>
  <si>
    <r>
      <t xml:space="preserve">Staff - prime cost for employees of the Recipient (job title)
</t>
    </r>
    <r>
      <rPr>
        <i/>
        <sz val="11"/>
        <color rgb="FF000000"/>
        <rFont val="Arial"/>
        <family val="2"/>
      </rPr>
      <t>(Note 1: Only staff from your organisations; the evidence for this budget line must be provided in the form of payslips or, in the case of partial financing, in the form of payslips and time sheets.
Note 2: Only direct costs for staff (gross cost for the employer) may be settled. Add-ons such as staff overheads that are calculated pro-rata for staff are not eligible for support)</t>
    </r>
  </si>
  <si>
    <t>GIZ is unable to provide pro-rata financing for any of the budget lines (with the exception of staff costs (item 1) which can be covered on a percentage basis, or costs that fall under the cost category ‘Pro-rata local project costs’ (item 7)). 
Costs that are incurred as part of the implementation of the project but are not funded by GIZ are calculated separately - either as own contribution or, if applicable, as financial contribution of a third party.</t>
  </si>
  <si>
    <t>Contract</t>
  </si>
  <si>
    <t>Administration costs (on budget lines 1-7)</t>
  </si>
  <si>
    <t>Subtotal – GIZ funding (up to – upon provision of evidence)*
(direct costs + administration costs)</t>
  </si>
  <si>
    <t>*All budget lines (with the exception of administration costs and pro-rata local project costs) are settled upon provision of evidence.</t>
  </si>
  <si>
    <t>For contract supplements: Please adjust the budget based on the most recently agreed budget and highlight any changes in a different colour. GIZ cannot cover any costs that arise as a result of currency fluctuations.</t>
  </si>
  <si>
    <t>Estimated Budget – Annex 1</t>
  </si>
  <si>
    <r>
      <t xml:space="preserve">Instructions:
</t>
    </r>
    <r>
      <rPr>
        <sz val="11"/>
        <color rgb="FF000000"/>
        <rFont val="Arial"/>
        <family val="2"/>
      </rPr>
      <t xml:space="preserve">This is merely intended to provide guidance in filling out the ‘Financing budget’ tab. </t>
    </r>
  </si>
  <si>
    <r>
      <rPr>
        <b/>
        <sz val="14"/>
        <rFont val="Arial"/>
        <family val="2"/>
      </rPr>
      <t xml:space="preserve">Total 
GIZ contribution
</t>
    </r>
    <r>
      <rPr>
        <b/>
        <sz val="11"/>
        <color rgb="FF000000"/>
        <rFont val="Arial"/>
        <family val="2"/>
      </rPr>
      <t>in EUR (up to)</t>
    </r>
  </si>
  <si>
    <t>Note: Blue fields to be filled in by the recipient</t>
  </si>
  <si>
    <t>Note: calculated automatically</t>
  </si>
  <si>
    <t>Notes on filling out the table</t>
  </si>
  <si>
    <r>
      <t xml:space="preserve">Staff - prime cost for employees of the Recipient (job title)
</t>
    </r>
    <r>
      <rPr>
        <i/>
        <sz val="10"/>
        <color rgb="FF000000"/>
        <rFont val="Arial"/>
        <family val="2"/>
      </rPr>
      <t>(Note 1: Only staff from your organisations; the evidence for this budget line must be provided in the form of payslips or, in the case of partial financing, in the form of payslips and time sheets.
Note 2: Only direct costs for staff (gross cost for the employer) may be settled. Add-ons such as staff overheads that are calculated pro-rata for staff are not eligible for support)</t>
    </r>
  </si>
  <si>
    <t/>
  </si>
  <si>
    <r>
      <t xml:space="preserve">The column ‘Eligible for support up to’ should always display the gross cost for the employer, which is laid down in the employment contract. For part-time positions, enter the percentage in column D. </t>
    </r>
    <r>
      <rPr>
        <sz val="10"/>
        <color rgb="FF000000"/>
        <rFont val="Arial Cyr"/>
      </rPr>
      <t>Please state the statutory ancillary personnel costs that apply for your country. As a general rule, social contributions are eligible for funding, as are payments that have been agreed in an employment contract or under a collective bargaining agreement (with the exception of bonus and profit-sharing payments). Any ancillary costs that do not fall under this category must be discussed and agreed, reviewed and noted in the budget line before the contract is prepared. Contracts for ‘mini-jobs’ or for students on temporary work are to be allocated to staff costs, even if no social contributions are incurred in this context.                                                                                                                                                                                   If funding is to be provided for several people on a pro-rata basis (e.g. three people working 75%), please increase the number of months as required and enter the number of people in the budget line description</t>
    </r>
    <r>
      <rPr>
        <sz val="10"/>
        <color rgb="FF000000"/>
        <rFont val="Arial Cyr"/>
        <charset val="204"/>
      </rPr>
      <t>.</t>
    </r>
  </si>
  <si>
    <t>Project manager</t>
  </si>
  <si>
    <t xml:space="preserve">Financial manager </t>
  </si>
  <si>
    <t xml:space="preserve">Severance payments / statutory accruals </t>
  </si>
  <si>
    <t xml:space="preserve">External services (type/content of service)
</t>
  </si>
  <si>
    <r>
      <rPr>
        <sz val="10"/>
        <rFont val="Arial Cyr"/>
      </rPr>
      <t>Enter the role title; no contract details (e.g. working hours); only state the number of contracts and the planned value (the relevant guidelines governing contracts awards must be observed</t>
    </r>
    <r>
      <rPr>
        <sz val="10"/>
        <color rgb="FF000000"/>
        <rFont val="Arial Cyr"/>
      </rPr>
      <t>); one budget line should be used for each contract; all costs (such as training, business trips) incurred as part of service delivery under a service contract are displayed in one budget line.                                                                                                                                                                                                              Events: Services provided by the same provider should be displayed in one budget line. (e.g.: if a hotel provides both catering and the venue, these costs belong in a single budget line; if another hotel is booked for accommodation, then these costs belong in a separate line).
Any items for which the recipient receives income when running the event cannot be financed under the contract (e.g. rental for rooms on own premises). Funding can only be provided for costs for which evidence can actually be provided.</t>
    </r>
  </si>
  <si>
    <t>Moderation services</t>
  </si>
  <si>
    <t xml:space="preserve">Contract </t>
  </si>
  <si>
    <t>Catering and room rental</t>
  </si>
  <si>
    <t>Solar technology expert</t>
  </si>
  <si>
    <t>Expert for…</t>
  </si>
  <si>
    <t>External workers (not in an employment relationship with recipient that is subject to social insurance contributions)</t>
  </si>
  <si>
    <t>Consultancy assignments</t>
  </si>
  <si>
    <t>External companies, e.g. for bus transport</t>
  </si>
  <si>
    <r>
      <t>Travel costs usually include all types of transportation, accommodation, per-diem allowances and visa charges. List all other costs separately. Costs are settled based on invoices and/or the recipient’s travel expense guidelines and/or statutory provisions, such as the Federal Travel Expenses Act (BRKG). You should not break down the costs for different into groups of people.</t>
    </r>
    <r>
      <rPr>
        <sz val="10"/>
        <rFont val="Arial Cyr"/>
        <charset val="204"/>
      </rPr>
      <t xml:space="preserve">
Please do not enter the number of flights - any deviations must be covered by a contract supplement, and the number of flights will be checked should an audit be carried out.</t>
    </r>
  </si>
  <si>
    <t>International flights</t>
  </si>
  <si>
    <t>Domestic flights</t>
  </si>
  <si>
    <t>International travel costs (per-diem/overnight accommodation allowance, means of transport, visa, required vaccinations)</t>
  </si>
  <si>
    <t>Domestic travel costs (per-diem/overnight accommodation allowance, means of transport)</t>
  </si>
  <si>
    <t>Transportation costs for goods</t>
  </si>
  <si>
    <t>Travel costs for workshop participants</t>
  </si>
  <si>
    <t xml:space="preserve">Any procured goods that are included in a single invoice should be displayed in one budget line. For example, you can list IT equipment in one budget line. In this case, you should specify in brackets what goods are likely to be procured. You must provide additional details for medicines and pesticides and mineral fertilizers as their procurement is subject to approval.  </t>
  </si>
  <si>
    <t>IT equipment (laptops, printers, overhead projectors, accessories)</t>
  </si>
  <si>
    <t>Procurement</t>
  </si>
  <si>
    <t>Photographic equipment (camera and accessories)</t>
  </si>
  <si>
    <t>XY machine (specify the machine – not a particular company or model)</t>
  </si>
  <si>
    <t>Furniture (desks, chairs, cupboards)</t>
  </si>
  <si>
    <t>Vehicles, specify type:  e.g. electric car, armoured SUV, electric scooter</t>
  </si>
  <si>
    <t>Mobile phones</t>
  </si>
  <si>
    <r>
      <t>Please note that indirect costs are classed as administration costs. Only direct costs can be budgeted as individual budget lines.
For rental costs, only direct costs, i.e. basic rent exclusive of ancillary costs, can be calculated. Include ancillary costs as indirect costs, i.e. as administration costs.</t>
    </r>
    <r>
      <rPr>
        <sz val="10"/>
        <color rgb="FF000000"/>
        <rFont val="Arial Cyr"/>
      </rPr>
      <t xml:space="preserve">                                                                      
Unlike procured goods, which are used over a long period of time, consumables are commodities that are used up, e.g. ink cartridges or printer paper.</t>
    </r>
  </si>
  <si>
    <t>Office materials (printer paper, ink cartridges, stationery)</t>
  </si>
  <si>
    <t>IT software, licenses</t>
  </si>
  <si>
    <t>Packaging material for xxx</t>
  </si>
  <si>
    <t>Laboratory equipment and materials</t>
  </si>
  <si>
    <t>Hygiene products</t>
  </si>
  <si>
    <t>Tools</t>
  </si>
  <si>
    <t>Water</t>
  </si>
  <si>
    <t>Flyers/advertising materials</t>
  </si>
  <si>
    <t>Phone costs, phone cards, etc</t>
  </si>
  <si>
    <t>Funds for direct support of third-party beneficiaries
(Note: This budget line should preferably cover in-kind contributions, i.e. contribution of materials and equipment, to third-party beneficiaries. In the case of financial contributions, proof of payment has to be regulated. The selection process for the third-party beneficiaries has to be described in the project description.)</t>
  </si>
  <si>
    <t xml:space="preserve">Please take note of the information provided in the budget line. The provision of evidence must be agreed and indicated in the budget. The selection criteria are to be explained in the project description. 
NB: In this context, the term ‘third-party beneficiaries’ refers solely to individuals/entities that benefit from the recipient’s project. This includes start-up funding, funding for initiatives, cash-for-work, funding competitions, grants, etc. Arrangements on the provision of evidence must be agreed. You will need to contact the Contract Management Section for advice on specific details. </t>
  </si>
  <si>
    <t>Cash-for-work (settled against provision of lists of paticipants, confirmation of receipt by signature or fingerprint; selection process is described on page X of the project description)</t>
  </si>
  <si>
    <t>days</t>
  </si>
  <si>
    <t>This budget line is for big international organizations, who – most of the time – have an allocation of certain costs to the exact project (pro-rata costs). So it still refers to direct costs but there is a calculation needed to understand the relation to the financed project – e.g. the IT costs for the project are calculated with 5%.This was formerly known as Shared-office-costs. In such cases we need an auditor’s report, before signing the contract, to verify the percentage or lumpsum allocated to the financed project.</t>
  </si>
  <si>
    <t>%</t>
  </si>
  <si>
    <t xml:space="preserve">Lump sum </t>
  </si>
  <si>
    <t>Per month</t>
  </si>
  <si>
    <t>The administration costs should be 0% and are normally covered by the recipient’s own contribution. GIZ can cover a small portion of such costs in cases where the recipient is unable to do so. The type and amount of these costs may be examined by an auditor. The contract management section must be informed if the administration costs do not pertain to all budget lines 1-7.</t>
  </si>
  <si>
    <t>Administration costs  (on budget lines 1-7)</t>
  </si>
  <si>
    <t>These are third-party recipients (co-implementation partners) that independently implement part of the project. A separate budget must be submitted and a commercial and legal eligibility check carried out by the GIZ project (sole criteria: legal entity and public-benefit nature).</t>
  </si>
  <si>
    <t>OPQ</t>
  </si>
  <si>
    <t xml:space="preserve">Anteile in Prozent </t>
  </si>
  <si>
    <t xml:space="preserve">Only enter the overall value of own contibutions/the third-party financing. Include a brief outline of the proportional financing in the project description. </t>
  </si>
  <si>
    <t>ABC (own contribution)</t>
  </si>
  <si>
    <t>DEF (third-party financing)</t>
  </si>
  <si>
    <t>Total financing</t>
  </si>
  <si>
    <t>No income may be generated from the funds provided. For example, where the recipient provides rooms for training, etc., the costs may not be settled through this contract.</t>
  </si>
  <si>
    <t>Explain the re-allocation of budget funds in the request to modify a contract. A reason must be given particularly in cases where staff costs have increased.</t>
  </si>
  <si>
    <r>
      <rPr>
        <b/>
        <sz val="10"/>
        <rFont val="Arial"/>
        <family val="2"/>
      </rPr>
      <t>Own contributions/third-party financing</t>
    </r>
    <r>
      <rPr>
        <b/>
        <sz val="14"/>
        <rFont val="Arial"/>
        <family val="2"/>
      </rPr>
      <t xml:space="preserve">
</t>
    </r>
    <r>
      <rPr>
        <b/>
        <sz val="11"/>
        <color rgb="FF000000"/>
        <rFont val="Arial"/>
        <family val="2"/>
      </rPr>
      <t xml:space="preserve">in GEL (up to) </t>
    </r>
  </si>
  <si>
    <t xml:space="preserve">Grant money /portfolio </t>
  </si>
  <si>
    <r>
      <t xml:space="preserve">Eligible for support up to  
</t>
    </r>
    <r>
      <rPr>
        <b/>
        <sz val="11"/>
        <color rgb="FF000000"/>
        <rFont val="Arial"/>
        <family val="2"/>
      </rPr>
      <t xml:space="preserve">in EUR 
</t>
    </r>
    <r>
      <rPr>
        <b/>
        <sz val="14"/>
        <color rgb="FF000000"/>
        <rFont val="Arial"/>
        <family val="2"/>
      </rPr>
      <t xml:space="preserve">(price per unit)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</si>
</sst>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165" formatCode="#,##0.00\ &quot;€&quot;;\-#,##0.00\ &quot;€&quot;"/>
    <numFmt numFmtId="166" formatCode="#,##0.00\ &quot;€&quot;;[Red]\-#,##0.00\ &quot;€&quot;"/>
    <numFmt numFmtId="167" formatCode="_-* #,##0.00_р_._-;\-* #,##0.00_р_._-;_-* &quot;-&quot;??_р_._-;_-@_-"/>
    <numFmt numFmtId="168" formatCode="#,##0.00_€"/>
    <numFmt numFmtId="169" formatCode="#,##0.00\ &quot;€&quot;"/>
    <numFmt numFmtId="170" formatCode="0000"/>
    <numFmt numFmtId="171" formatCode="#,##0_€"/>
    <numFmt numFmtId="175" formatCode="_ * #,##0.00_)\ [$€-1]_ ;_ * \(#,##0.00\)\ [$€-1]_ ;_ * &quot;-&quot;??_)\ [$€-1]_ ;_ @_ "/>
  </numFmts>
  <fonts count="58">
    <font>
      <sz val="10"/>
      <name val="Arial Cyr"/>
    </font>
    <font>
      <sz val="10"/>
      <name val="Arial Cyr"/>
    </font>
    <font>
      <sz val="10"/>
      <name val="Arial"/>
      <family val="2"/>
    </font>
    <font>
      <i/>
      <sz val="11"/>
      <color indexed="8"/>
      <name val="Arial"/>
      <family val="2"/>
    </font>
    <font>
      <b/>
      <i/>
      <sz val="11"/>
      <color indexed="8"/>
      <name val="Arial"/>
      <family val="2"/>
    </font>
    <font>
      <b/>
      <i/>
      <sz val="14"/>
      <color indexed="8"/>
      <name val="Arial"/>
      <family val="2"/>
    </font>
    <font>
      <b/>
      <sz val="14"/>
      <color indexed="8"/>
      <name val="Arial"/>
      <family val="2"/>
    </font>
    <font>
      <sz val="8"/>
      <name val="Verdana"/>
      <family val="2"/>
    </font>
    <font>
      <b/>
      <sz val="12"/>
      <name val="Arial"/>
      <family val="2"/>
    </font>
    <font>
      <b/>
      <sz val="14"/>
      <name val="Arial"/>
      <family val="2"/>
    </font>
    <font>
      <b/>
      <sz val="11"/>
      <name val="Arial"/>
      <family val="2"/>
    </font>
    <font>
      <sz val="14"/>
      <name val="Arial"/>
      <family val="2"/>
    </font>
    <font>
      <b/>
      <sz val="10"/>
      <color indexed="8"/>
      <name val="Arial"/>
      <family val="2"/>
    </font>
    <font>
      <sz val="10"/>
      <color indexed="8"/>
      <name val="Arial"/>
      <family val="2"/>
    </font>
    <font>
      <sz val="12"/>
      <name val="Arial"/>
      <family val="2"/>
    </font>
    <font>
      <b/>
      <sz val="14"/>
      <name val="Arial Cyr"/>
    </font>
    <font>
      <sz val="11"/>
      <name val="Arial"/>
      <family val="2"/>
    </font>
    <font>
      <b/>
      <sz val="12"/>
      <color indexed="8"/>
      <name val="Arial"/>
      <family val="2"/>
    </font>
    <font>
      <b/>
      <i/>
      <sz val="12"/>
      <color indexed="8"/>
      <name val="Arial"/>
      <family val="2"/>
    </font>
    <font>
      <sz val="10"/>
      <color theme="1"/>
      <name val="Arial"/>
      <family val="2"/>
    </font>
    <font>
      <sz val="10"/>
      <name val="Arial Cyr"/>
      <charset val="204"/>
    </font>
    <font>
      <sz val="11"/>
      <name val="Segoe UI"/>
      <family val="2"/>
    </font>
    <font>
      <b/>
      <sz val="14"/>
      <name val="Arial Cyr"/>
      <charset val="204"/>
    </font>
    <font>
      <sz val="8"/>
      <color indexed="8"/>
      <name val="Arial"/>
      <family val="2"/>
    </font>
    <font>
      <i/>
      <sz val="10"/>
      <color rgb="FF000000"/>
      <name val="Arial"/>
      <family val="2"/>
    </font>
    <font>
      <sz val="10"/>
      <color rgb="FFFFFFFF"/>
      <name val="Arial"/>
      <family val="2"/>
    </font>
    <font>
      <sz val="11"/>
      <name val="Arial Cyr"/>
    </font>
    <font>
      <sz val="14"/>
      <color rgb="FFFFFFFF"/>
      <name val="Arial"/>
      <family val="2"/>
    </font>
    <font>
      <b/>
      <sz val="16"/>
      <color rgb="FF000000"/>
      <name val="Arial"/>
      <family val="2"/>
    </font>
    <font>
      <sz val="11"/>
      <color rgb="FFFF0000"/>
      <name val="Arial"/>
      <family val="2"/>
    </font>
    <font>
      <b/>
      <i/>
      <sz val="12"/>
      <name val="Arial"/>
      <family val="2"/>
    </font>
    <font>
      <b/>
      <sz val="10"/>
      <name val="Arial"/>
      <family val="2"/>
    </font>
    <font>
      <b/>
      <i/>
      <sz val="15"/>
      <color indexed="8"/>
      <name val="Arial"/>
      <family val="2"/>
    </font>
    <font>
      <sz val="15"/>
      <color indexed="8"/>
      <name val="Arial"/>
      <family val="2"/>
    </font>
    <font>
      <b/>
      <sz val="14"/>
      <color rgb="FF000000"/>
      <name val="Arial"/>
      <family val="2"/>
    </font>
    <font>
      <b/>
      <sz val="16"/>
      <name val="Arial"/>
      <family val="2"/>
    </font>
    <font>
      <sz val="11"/>
      <color rgb="FF000000"/>
      <name val="Arial"/>
      <family val="2"/>
    </font>
    <font>
      <sz val="10"/>
      <color rgb="FF000000"/>
      <name val="Arial Cyr"/>
    </font>
    <font>
      <b/>
      <sz val="11"/>
      <color rgb="FF000000"/>
      <name val="Arial"/>
      <family val="2"/>
    </font>
    <font>
      <sz val="10"/>
      <color rgb="FF000000"/>
      <name val="Arial Cyr"/>
      <charset val="204"/>
    </font>
    <font>
      <b/>
      <i/>
      <sz val="11"/>
      <name val="Arial"/>
      <family val="2"/>
    </font>
    <font>
      <sz val="9"/>
      <color rgb="FF000000"/>
      <name val="Arial"/>
      <family val="2"/>
    </font>
    <font>
      <sz val="10"/>
      <color theme="0" tint="-4.9989318521683403E-2"/>
      <name val="Arial"/>
      <family val="2"/>
    </font>
    <font>
      <b/>
      <i/>
      <sz val="10"/>
      <color indexed="8"/>
      <name val="Arial"/>
      <family val="2"/>
    </font>
    <font>
      <sz val="12"/>
      <color indexed="8"/>
      <name val="Arial"/>
      <family val="2"/>
    </font>
    <font>
      <sz val="12"/>
      <color theme="1"/>
      <name val="Arial"/>
      <family val="2"/>
    </font>
    <font>
      <sz val="12"/>
      <name val="Arial Cyr"/>
      <charset val="204"/>
    </font>
    <font>
      <b/>
      <sz val="12"/>
      <name val="Arial Cyr"/>
    </font>
    <font>
      <b/>
      <sz val="12"/>
      <color rgb="FF000000"/>
      <name val="Arial"/>
      <family val="2"/>
    </font>
    <font>
      <sz val="12"/>
      <name val="Segoe UI"/>
      <family val="2"/>
    </font>
    <font>
      <i/>
      <sz val="11"/>
      <color rgb="FF000000"/>
      <name val="Arial"/>
      <family val="2"/>
    </font>
    <font>
      <i/>
      <sz val="11"/>
      <name val="Arial"/>
      <family val="2"/>
    </font>
    <font>
      <sz val="12"/>
      <color rgb="FFFFFFFF"/>
      <name val="Arial"/>
      <family val="2"/>
    </font>
    <font>
      <b/>
      <sz val="10"/>
      <name val="Cambria"/>
      <family val="1"/>
      <scheme val="major"/>
    </font>
    <font>
      <sz val="10"/>
      <name val="Cambria"/>
      <family val="1"/>
      <scheme val="major"/>
    </font>
    <font>
      <sz val="10"/>
      <name val="Helv"/>
    </font>
    <font>
      <b/>
      <sz val="14"/>
      <color rgb="FFFF0000"/>
      <name val="Arial"/>
      <family val="2"/>
    </font>
    <font>
      <b/>
      <i/>
      <sz val="12"/>
      <color rgb="FFFF0000"/>
      <name val="Arial"/>
      <family val="2"/>
    </font>
  </fonts>
  <fills count="14">
    <fill>
      <patternFill patternType="none"/>
    </fill>
    <fill>
      <patternFill patternType="gray125"/>
    </fill>
    <fill>
      <patternFill patternType="solid">
        <fgColor theme="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theme="0"/>
        <bgColor indexed="64"/>
      </patternFill>
    </fill>
    <fill>
      <patternFill patternType="solid">
        <fgColor rgb="FFFFFFFF"/>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3" tint="0.79998168889431442"/>
        <bgColor rgb="FF000000"/>
      </patternFill>
    </fill>
    <fill>
      <patternFill patternType="solid">
        <fgColor theme="2" tint="-9.9978637043366805E-2"/>
        <bgColor indexed="64"/>
      </patternFill>
    </fill>
  </fills>
  <borders count="82">
    <border>
      <left/>
      <right/>
      <top/>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rgb="FF000000"/>
      </left>
      <right style="medium">
        <color rgb="FF000000"/>
      </right>
      <top style="medium">
        <color rgb="FF000000"/>
      </top>
      <bottom style="thin">
        <color indexed="64"/>
      </bottom>
      <diagonal/>
    </border>
    <border>
      <left style="medium">
        <color rgb="FF000000"/>
      </left>
      <right style="medium">
        <color rgb="FF000000"/>
      </right>
      <top/>
      <bottom style="thin">
        <color indexed="64"/>
      </bottom>
      <diagonal/>
    </border>
    <border>
      <left/>
      <right/>
      <top style="thin">
        <color indexed="64"/>
      </top>
      <bottom style="thin">
        <color indexed="64"/>
      </bottom>
      <diagonal/>
    </border>
    <border>
      <left/>
      <right/>
      <top/>
      <bottom style="medium">
        <color indexed="64"/>
      </bottom>
      <diagonal/>
    </border>
    <border>
      <left/>
      <right style="medium">
        <color indexed="64"/>
      </right>
      <top/>
      <bottom style="thin">
        <color indexed="64"/>
      </bottom>
      <diagonal/>
    </border>
    <border>
      <left/>
      <right/>
      <top style="medium">
        <color rgb="FF000000"/>
      </top>
      <bottom style="thin">
        <color indexed="64"/>
      </bottom>
      <diagonal/>
    </border>
    <border>
      <left style="medium">
        <color rgb="FF000000"/>
      </left>
      <right/>
      <top style="thin">
        <color indexed="64"/>
      </top>
      <bottom style="thin">
        <color indexed="64"/>
      </bottom>
      <diagonal/>
    </border>
    <border>
      <left/>
      <right style="medium">
        <color indexed="64"/>
      </right>
      <top style="medium">
        <color indexed="64"/>
      </top>
      <bottom/>
      <diagonal/>
    </border>
    <border>
      <left style="medium">
        <color indexed="64"/>
      </left>
      <right style="thick">
        <color indexed="64"/>
      </right>
      <top/>
      <bottom style="thin">
        <color indexed="64"/>
      </bottom>
      <diagonal/>
    </border>
    <border>
      <left/>
      <right style="thick">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ck">
        <color indexed="64"/>
      </right>
      <top style="medium">
        <color indexed="64"/>
      </top>
      <bottom style="medium">
        <color indexed="64"/>
      </bottom>
      <diagonal/>
    </border>
    <border>
      <left/>
      <right style="thick">
        <color indexed="64"/>
      </right>
      <top style="medium">
        <color rgb="FF000000"/>
      </top>
      <bottom style="thin">
        <color indexed="64"/>
      </bottom>
      <diagonal/>
    </border>
    <border>
      <left/>
      <right style="thick">
        <color indexed="64"/>
      </right>
      <top/>
      <bottom style="thin">
        <color indexed="64"/>
      </bottom>
      <diagonal/>
    </border>
    <border>
      <left style="medium">
        <color indexed="64"/>
      </left>
      <right/>
      <top style="medium">
        <color indexed="64"/>
      </top>
      <bottom style="thin">
        <color indexed="64"/>
      </bottom>
      <diagonal/>
    </border>
    <border>
      <left style="thick">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top style="medium">
        <color indexed="64"/>
      </top>
      <bottom style="medium">
        <color rgb="FF000000"/>
      </bottom>
      <diagonal/>
    </border>
    <border>
      <left/>
      <right style="thick">
        <color indexed="64"/>
      </right>
      <top style="medium">
        <color indexed="64"/>
      </top>
      <bottom style="medium">
        <color rgb="FF000000"/>
      </bottom>
      <diagonal/>
    </border>
    <border>
      <left style="thick">
        <color indexed="64"/>
      </left>
      <right style="medium">
        <color indexed="64"/>
      </right>
      <top style="medium">
        <color indexed="64"/>
      </top>
      <bottom style="medium">
        <color indexed="64"/>
      </bottom>
      <diagonal/>
    </border>
    <border>
      <left style="thick">
        <color indexed="64"/>
      </left>
      <right style="medium">
        <color indexed="64"/>
      </right>
      <top/>
      <bottom style="medium">
        <color indexed="64"/>
      </bottom>
      <diagonal/>
    </border>
    <border>
      <left style="thick">
        <color indexed="64"/>
      </left>
      <right style="medium">
        <color indexed="64"/>
      </right>
      <top style="medium">
        <color indexed="64"/>
      </top>
      <bottom/>
      <diagonal/>
    </border>
    <border>
      <left style="thick">
        <color indexed="64"/>
      </left>
      <right style="medium">
        <color indexed="64"/>
      </right>
      <top/>
      <bottom/>
      <diagonal/>
    </border>
    <border>
      <left style="medium">
        <color indexed="64"/>
      </left>
      <right style="medium">
        <color indexed="64"/>
      </right>
      <top style="medium">
        <color indexed="64"/>
      </top>
      <bottom style="thin">
        <color indexed="64"/>
      </bottom>
      <diagonal/>
    </border>
    <border>
      <left/>
      <right style="thick">
        <color indexed="64"/>
      </right>
      <top style="medium">
        <color indexed="64"/>
      </top>
      <bottom style="thin">
        <color indexed="64"/>
      </bottom>
      <diagonal/>
    </border>
    <border>
      <left/>
      <right style="thick">
        <color indexed="64"/>
      </right>
      <top style="thin">
        <color indexed="64"/>
      </top>
      <bottom style="medium">
        <color indexed="64"/>
      </bottom>
      <diagonal/>
    </border>
    <border>
      <left style="thin">
        <color rgb="FF000000"/>
      </left>
      <right/>
      <top style="medium">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ck">
        <color indexed="64"/>
      </right>
      <top style="thick">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rgb="FF000000"/>
      </left>
      <right/>
      <top style="medium">
        <color rgb="FF000000"/>
      </top>
      <bottom style="thin">
        <color indexed="64"/>
      </bottom>
      <diagonal/>
    </border>
    <border>
      <left style="medium">
        <color rgb="FF000000"/>
      </left>
      <right/>
      <top/>
      <bottom style="thin">
        <color indexed="64"/>
      </bottom>
      <diagonal/>
    </border>
    <border>
      <left style="medium">
        <color rgb="FF000000"/>
      </left>
      <right/>
      <top style="thin">
        <color rgb="FF000000"/>
      </top>
      <bottom style="thin">
        <color rgb="FF000000"/>
      </bottom>
      <diagonal/>
    </border>
    <border>
      <left style="medium">
        <color indexed="64"/>
      </left>
      <right/>
      <top style="thin">
        <color indexed="64"/>
      </top>
      <bottom/>
      <diagonal/>
    </border>
    <border>
      <left style="medium">
        <color rgb="FF000000"/>
      </left>
      <right style="medium">
        <color indexed="64"/>
      </right>
      <top style="medium">
        <color indexed="64"/>
      </top>
      <bottom style="thin">
        <color indexed="64"/>
      </bottom>
      <diagonal/>
    </border>
    <border>
      <left style="medium">
        <color rgb="FF000000"/>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bottom style="thin">
        <color indexed="64"/>
      </bottom>
      <diagonal/>
    </border>
    <border>
      <left/>
      <right style="thin">
        <color rgb="FF000000"/>
      </right>
      <top/>
      <bottom style="thin">
        <color indexed="64"/>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ck">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medium">
        <color rgb="FF000000"/>
      </left>
      <right style="medium">
        <color rgb="FF000000"/>
      </right>
      <top style="medium">
        <color rgb="FF000000"/>
      </top>
      <bottom/>
      <diagonal/>
    </border>
    <border>
      <left/>
      <right style="thick">
        <color indexed="64"/>
      </right>
      <top/>
      <bottom style="medium">
        <color rgb="FF000000"/>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s>
  <cellStyleXfs count="7">
    <xf numFmtId="0" fontId="0" fillId="0" borderId="0"/>
    <xf numFmtId="167" fontId="1" fillId="0" borderId="0" applyFont="0" applyFill="0" applyBorder="0" applyAlignment="0" applyProtection="0"/>
    <xf numFmtId="9" fontId="1" fillId="0" borderId="0" applyFont="0" applyFill="0" applyBorder="0" applyAlignment="0" applyProtection="0"/>
    <xf numFmtId="0" fontId="20" fillId="0" borderId="0"/>
    <xf numFmtId="167" fontId="20" fillId="0" borderId="0" applyFont="0" applyFill="0" applyBorder="0" applyAlignment="0" applyProtection="0"/>
    <xf numFmtId="9" fontId="20" fillId="0" borderId="0" applyFont="0" applyFill="0" applyBorder="0" applyAlignment="0" applyProtection="0"/>
    <xf numFmtId="0" fontId="55" fillId="0" borderId="0"/>
  </cellStyleXfs>
  <cellXfs count="402">
    <xf numFmtId="0" fontId="0" fillId="0" borderId="0" xfId="0"/>
    <xf numFmtId="0" fontId="2" fillId="0" borderId="0" xfId="0" applyFont="1"/>
    <xf numFmtId="0" fontId="9" fillId="0" borderId="4" xfId="0" applyFont="1" applyBorder="1" applyAlignment="1">
      <alignment horizontal="center" vertical="center"/>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3" fillId="2" borderId="2" xfId="0" applyFont="1" applyFill="1" applyBorder="1" applyAlignment="1">
      <alignment horizontal="center"/>
    </xf>
    <xf numFmtId="0" fontId="11" fillId="0" borderId="0" xfId="0" applyFont="1"/>
    <xf numFmtId="0" fontId="13" fillId="0" borderId="6" xfId="0" applyFont="1" applyBorder="1" applyAlignment="1">
      <alignment horizontal="right" vertical="center" wrapText="1"/>
    </xf>
    <xf numFmtId="0" fontId="2" fillId="0" borderId="0" xfId="0" applyFont="1" applyAlignment="1">
      <alignment vertical="center"/>
    </xf>
    <xf numFmtId="0" fontId="9" fillId="0" borderId="20" xfId="0" applyFont="1" applyBorder="1" applyAlignment="1">
      <alignment horizontal="center" vertical="center" wrapText="1"/>
    </xf>
    <xf numFmtId="168" fontId="4" fillId="2" borderId="11" xfId="1" applyNumberFormat="1" applyFont="1" applyFill="1" applyBorder="1" applyAlignment="1" applyProtection="1"/>
    <xf numFmtId="168" fontId="4" fillId="2" borderId="23" xfId="1" applyNumberFormat="1" applyFont="1" applyFill="1" applyBorder="1" applyAlignment="1" applyProtection="1"/>
    <xf numFmtId="0" fontId="2" fillId="0" borderId="0" xfId="0" applyFont="1" applyAlignment="1">
      <alignment wrapText="1"/>
    </xf>
    <xf numFmtId="0" fontId="13" fillId="4" borderId="13" xfId="0" applyFont="1" applyFill="1" applyBorder="1" applyAlignment="1" applyProtection="1">
      <alignment vertical="center" wrapText="1"/>
      <protection locked="0"/>
    </xf>
    <xf numFmtId="1" fontId="2" fillId="4" borderId="18" xfId="0" applyNumberFormat="1" applyFont="1" applyFill="1" applyBorder="1" applyAlignment="1" applyProtection="1">
      <alignment horizontal="center"/>
      <protection locked="0"/>
    </xf>
    <xf numFmtId="0" fontId="2" fillId="4" borderId="13" xfId="0" applyFont="1" applyFill="1" applyBorder="1" applyAlignment="1" applyProtection="1">
      <alignment horizontal="center"/>
      <protection locked="0"/>
    </xf>
    <xf numFmtId="0" fontId="2" fillId="4" borderId="18" xfId="0" applyFont="1" applyFill="1" applyBorder="1" applyAlignment="1" applyProtection="1">
      <alignment horizontal="center"/>
      <protection locked="0"/>
    </xf>
    <xf numFmtId="0" fontId="13" fillId="4" borderId="14" xfId="0" applyFont="1" applyFill="1" applyBorder="1" applyAlignment="1" applyProtection="1">
      <alignment horizontal="left" vertical="center" wrapText="1"/>
      <protection locked="0"/>
    </xf>
    <xf numFmtId="1" fontId="2" fillId="4" borderId="15" xfId="0" applyNumberFormat="1" applyFont="1" applyFill="1" applyBorder="1" applyAlignment="1" applyProtection="1">
      <alignment horizontal="center"/>
      <protection locked="0"/>
    </xf>
    <xf numFmtId="0" fontId="2" fillId="4" borderId="14" xfId="0" applyFont="1" applyFill="1" applyBorder="1" applyAlignment="1" applyProtection="1">
      <alignment horizontal="center"/>
      <protection locked="0"/>
    </xf>
    <xf numFmtId="0" fontId="2" fillId="4" borderId="15" xfId="0" applyFont="1" applyFill="1" applyBorder="1" applyAlignment="1" applyProtection="1">
      <alignment horizontal="center"/>
      <protection locked="0"/>
    </xf>
    <xf numFmtId="1" fontId="2" fillId="4" borderId="19" xfId="0" applyNumberFormat="1" applyFont="1" applyFill="1" applyBorder="1" applyAlignment="1" applyProtection="1">
      <alignment horizontal="left"/>
      <protection locked="0"/>
    </xf>
    <xf numFmtId="0" fontId="13" fillId="4" borderId="6" xfId="0" applyFont="1" applyFill="1" applyBorder="1" applyAlignment="1" applyProtection="1">
      <alignment vertical="center" wrapText="1"/>
      <protection locked="0"/>
    </xf>
    <xf numFmtId="1" fontId="2" fillId="4" borderId="3" xfId="0" applyNumberFormat="1" applyFont="1" applyFill="1" applyBorder="1" applyAlignment="1" applyProtection="1">
      <alignment horizontal="center"/>
      <protection locked="0"/>
    </xf>
    <xf numFmtId="0" fontId="2" fillId="4" borderId="1" xfId="0" applyFont="1" applyFill="1" applyBorder="1" applyAlignment="1" applyProtection="1">
      <alignment horizontal="center"/>
      <protection locked="0"/>
    </xf>
    <xf numFmtId="0" fontId="13" fillId="4" borderId="5" xfId="0" applyFont="1" applyFill="1" applyBorder="1" applyAlignment="1" applyProtection="1">
      <alignment vertical="center" wrapText="1"/>
      <protection locked="0"/>
    </xf>
    <xf numFmtId="0" fontId="2" fillId="4" borderId="12" xfId="0" applyFont="1" applyFill="1" applyBorder="1" applyAlignment="1" applyProtection="1">
      <alignment horizontal="center"/>
      <protection locked="0"/>
    </xf>
    <xf numFmtId="168" fontId="2" fillId="0" borderId="17" xfId="1" applyNumberFormat="1" applyFont="1" applyBorder="1" applyAlignment="1" applyProtection="1"/>
    <xf numFmtId="0" fontId="13" fillId="0" borderId="30" xfId="0" applyFont="1" applyBorder="1" applyAlignment="1">
      <alignment horizontal="right" vertical="center" wrapText="1"/>
    </xf>
    <xf numFmtId="0" fontId="3" fillId="2" borderId="2" xfId="0" applyFont="1" applyFill="1" applyBorder="1" applyAlignment="1">
      <alignment horizontal="right" vertical="center"/>
    </xf>
    <xf numFmtId="0" fontId="2" fillId="0" borderId="4" xfId="0" applyFont="1" applyBorder="1" applyAlignment="1">
      <alignment horizontal="right" vertical="center" wrapText="1"/>
    </xf>
    <xf numFmtId="0" fontId="18" fillId="2" borderId="10" xfId="0" applyFont="1" applyFill="1" applyBorder="1" applyAlignment="1">
      <alignment vertical="center"/>
    </xf>
    <xf numFmtId="0" fontId="18" fillId="2" borderId="10" xfId="0" applyFont="1" applyFill="1" applyBorder="1" applyAlignment="1">
      <alignment vertical="center" wrapText="1"/>
    </xf>
    <xf numFmtId="0" fontId="2" fillId="6" borderId="0" xfId="0" applyFont="1" applyFill="1"/>
    <xf numFmtId="0" fontId="8" fillId="6" borderId="0" xfId="0" applyFont="1" applyFill="1"/>
    <xf numFmtId="0" fontId="2" fillId="6" borderId="0" xfId="0" applyFont="1" applyFill="1" applyAlignment="1">
      <alignment vertical="center"/>
    </xf>
    <xf numFmtId="0" fontId="2" fillId="6" borderId="0" xfId="0" applyFont="1" applyFill="1" applyAlignment="1">
      <alignment wrapText="1"/>
    </xf>
    <xf numFmtId="0" fontId="11" fillId="6" borderId="0" xfId="0" applyFont="1" applyFill="1"/>
    <xf numFmtId="168" fontId="4" fillId="2" borderId="34" xfId="1" applyNumberFormat="1" applyFont="1" applyFill="1" applyBorder="1" applyAlignment="1" applyProtection="1">
      <alignment horizontal="right" vertical="center"/>
    </xf>
    <xf numFmtId="168" fontId="2" fillId="0" borderId="35" xfId="1" applyNumberFormat="1" applyFont="1" applyBorder="1" applyAlignment="1" applyProtection="1">
      <alignment horizontal="right" vertical="center"/>
    </xf>
    <xf numFmtId="0" fontId="0" fillId="6" borderId="0" xfId="0" applyFill="1"/>
    <xf numFmtId="14" fontId="2" fillId="6" borderId="4" xfId="0" applyNumberFormat="1" applyFont="1" applyFill="1" applyBorder="1" applyAlignment="1">
      <alignment horizontal="center" vertical="center"/>
    </xf>
    <xf numFmtId="0" fontId="14" fillId="6" borderId="0" xfId="0" applyFont="1" applyFill="1" applyAlignment="1">
      <alignment horizontal="right"/>
    </xf>
    <xf numFmtId="0" fontId="20" fillId="0" borderId="0" xfId="3"/>
    <xf numFmtId="0" fontId="20" fillId="6" borderId="0" xfId="3" applyFill="1"/>
    <xf numFmtId="0" fontId="26" fillId="6" borderId="0" xfId="0" applyFont="1" applyFill="1"/>
    <xf numFmtId="0" fontId="25" fillId="7" borderId="0" xfId="0" applyFont="1" applyFill="1"/>
    <xf numFmtId="0" fontId="27" fillId="7" borderId="0" xfId="0" applyFont="1" applyFill="1"/>
    <xf numFmtId="0" fontId="25" fillId="7" borderId="0" xfId="0" applyFont="1" applyFill="1" applyAlignment="1">
      <alignment vertical="center"/>
    </xf>
    <xf numFmtId="0" fontId="19" fillId="6" borderId="0" xfId="0" applyFont="1" applyFill="1" applyProtection="1">
      <protection locked="0"/>
    </xf>
    <xf numFmtId="0" fontId="13" fillId="4" borderId="54" xfId="0" applyFont="1" applyFill="1" applyBorder="1" applyAlignment="1" applyProtection="1">
      <alignment vertical="center" wrapText="1"/>
      <protection locked="0"/>
    </xf>
    <xf numFmtId="0" fontId="13" fillId="4" borderId="55" xfId="0" applyFont="1" applyFill="1" applyBorder="1" applyAlignment="1" applyProtection="1">
      <alignment horizontal="left" vertical="center" wrapText="1"/>
      <protection locked="0"/>
    </xf>
    <xf numFmtId="0" fontId="13" fillId="4" borderId="56" xfId="0" applyFont="1" applyFill="1" applyBorder="1" applyAlignment="1" applyProtection="1">
      <alignment vertical="center" wrapText="1"/>
      <protection locked="0"/>
    </xf>
    <xf numFmtId="0" fontId="13" fillId="4" borderId="49" xfId="0" applyFont="1" applyFill="1" applyBorder="1" applyAlignment="1" applyProtection="1">
      <alignment vertical="center" wrapText="1"/>
      <protection locked="0"/>
    </xf>
    <xf numFmtId="1" fontId="2" fillId="4" borderId="38" xfId="0" applyNumberFormat="1" applyFont="1" applyFill="1" applyBorder="1" applyAlignment="1" applyProtection="1">
      <alignment horizontal="center"/>
      <protection locked="0"/>
    </xf>
    <xf numFmtId="1" fontId="2" fillId="4" borderId="6" xfId="0" applyNumberFormat="1" applyFont="1" applyFill="1" applyBorder="1" applyAlignment="1" applyProtection="1">
      <alignment horizontal="center"/>
      <protection locked="0"/>
    </xf>
    <xf numFmtId="1" fontId="2" fillId="4" borderId="52" xfId="0" applyNumberFormat="1" applyFont="1" applyFill="1" applyBorder="1" applyAlignment="1" applyProtection="1">
      <alignment horizontal="center"/>
      <protection locked="0"/>
    </xf>
    <xf numFmtId="9" fontId="2" fillId="0" borderId="10" xfId="2" applyFont="1" applyFill="1" applyBorder="1" applyAlignment="1" applyProtection="1">
      <alignment horizontal="right" vertical="center"/>
    </xf>
    <xf numFmtId="9" fontId="2" fillId="0" borderId="2" xfId="2" applyFont="1" applyFill="1" applyBorder="1" applyAlignment="1" applyProtection="1">
      <alignment horizontal="right" vertical="center"/>
    </xf>
    <xf numFmtId="0" fontId="0" fillId="0" borderId="30" xfId="0" applyBorder="1" applyAlignment="1">
      <alignment horizontal="center" vertical="top"/>
    </xf>
    <xf numFmtId="0" fontId="0" fillId="0" borderId="30" xfId="0" applyBorder="1" applyAlignment="1">
      <alignment horizontal="center" vertical="top" wrapText="1"/>
    </xf>
    <xf numFmtId="0" fontId="0" fillId="0" borderId="29" xfId="0" applyBorder="1" applyAlignment="1">
      <alignment horizontal="center" vertical="top"/>
    </xf>
    <xf numFmtId="0" fontId="0" fillId="0" borderId="29" xfId="0" applyBorder="1" applyAlignment="1">
      <alignment horizontal="right" vertical="top"/>
    </xf>
    <xf numFmtId="0" fontId="28" fillId="0" borderId="0" xfId="0" applyFont="1" applyAlignment="1">
      <alignment vertical="center"/>
    </xf>
    <xf numFmtId="0" fontId="20" fillId="0" borderId="0" xfId="0" applyFont="1"/>
    <xf numFmtId="0" fontId="21" fillId="0" borderId="0" xfId="0" applyFont="1" applyAlignment="1">
      <alignment vertical="center" wrapText="1"/>
    </xf>
    <xf numFmtId="165" fontId="2" fillId="0" borderId="0" xfId="2" applyNumberFormat="1" applyFont="1" applyAlignment="1">
      <alignment wrapText="1"/>
    </xf>
    <xf numFmtId="0" fontId="9" fillId="0" borderId="0" xfId="0" applyFont="1" applyAlignment="1">
      <alignment horizontal="center" vertical="center" wrapText="1"/>
    </xf>
    <xf numFmtId="166" fontId="2" fillId="0" borderId="0" xfId="0" applyNumberFormat="1" applyFont="1"/>
    <xf numFmtId="0" fontId="2" fillId="7" borderId="0" xfId="0" applyFont="1" applyFill="1"/>
    <xf numFmtId="0" fontId="11" fillId="7" borderId="0" xfId="0" applyFont="1" applyFill="1"/>
    <xf numFmtId="0" fontId="2" fillId="7" borderId="0" xfId="0" applyFont="1" applyFill="1" applyAlignment="1">
      <alignment vertical="center"/>
    </xf>
    <xf numFmtId="0" fontId="18" fillId="2" borderId="53" xfId="0" applyFont="1" applyFill="1" applyBorder="1" applyAlignment="1">
      <alignment vertical="center" wrapText="1"/>
    </xf>
    <xf numFmtId="0" fontId="18" fillId="2" borderId="16" xfId="0" applyFont="1" applyFill="1" applyBorder="1" applyAlignment="1">
      <alignment vertical="center"/>
    </xf>
    <xf numFmtId="0" fontId="18" fillId="2" borderId="2" xfId="0" applyFont="1" applyFill="1" applyBorder="1" applyAlignment="1">
      <alignment vertical="center"/>
    </xf>
    <xf numFmtId="0" fontId="13" fillId="4" borderId="51" xfId="0" applyFont="1" applyFill="1" applyBorder="1" applyAlignment="1" applyProtection="1">
      <alignment vertical="center" wrapText="1"/>
      <protection locked="0"/>
    </xf>
    <xf numFmtId="0" fontId="18" fillId="2" borderId="2" xfId="0" applyFont="1" applyFill="1" applyBorder="1" applyAlignment="1">
      <alignment vertical="center" wrapText="1"/>
    </xf>
    <xf numFmtId="0" fontId="2" fillId="0" borderId="10" xfId="0" applyFont="1" applyBorder="1" applyAlignment="1">
      <alignment horizontal="right" vertical="center" wrapText="1"/>
    </xf>
    <xf numFmtId="0" fontId="0" fillId="0" borderId="31" xfId="0" applyBorder="1" applyAlignment="1">
      <alignment horizontal="right" vertical="top"/>
    </xf>
    <xf numFmtId="0" fontId="13" fillId="0" borderId="51" xfId="0" applyFont="1" applyBorder="1" applyAlignment="1">
      <alignment horizontal="right" vertical="center" wrapText="1"/>
    </xf>
    <xf numFmtId="0" fontId="13" fillId="0" borderId="57" xfId="0" applyFont="1" applyBorder="1" applyAlignment="1">
      <alignment horizontal="right" vertical="center" wrapText="1"/>
    </xf>
    <xf numFmtId="0" fontId="13" fillId="4" borderId="58" xfId="0" applyFont="1" applyFill="1" applyBorder="1" applyAlignment="1" applyProtection="1">
      <alignment vertical="center" wrapText="1"/>
      <protection locked="0"/>
    </xf>
    <xf numFmtId="0" fontId="13" fillId="4" borderId="59" xfId="0" applyFont="1" applyFill="1" applyBorder="1" applyAlignment="1" applyProtection="1">
      <alignment vertical="center" wrapText="1"/>
      <protection locked="0"/>
    </xf>
    <xf numFmtId="0" fontId="0" fillId="4" borderId="29" xfId="0" applyFill="1" applyBorder="1" applyAlignment="1">
      <alignment horizontal="right" vertical="top"/>
    </xf>
    <xf numFmtId="4" fontId="2" fillId="0" borderId="0" xfId="0" applyNumberFormat="1" applyFont="1"/>
    <xf numFmtId="4" fontId="2" fillId="6" borderId="0" xfId="0" applyNumberFormat="1" applyFont="1" applyFill="1"/>
    <xf numFmtId="4" fontId="9" fillId="0" borderId="24" xfId="0" applyNumberFormat="1" applyFont="1" applyBorder="1" applyAlignment="1">
      <alignment horizontal="center" vertical="center" wrapText="1"/>
    </xf>
    <xf numFmtId="4" fontId="2" fillId="4" borderId="25" xfId="1" applyNumberFormat="1" applyFont="1" applyFill="1" applyBorder="1" applyAlignment="1" applyProtection="1">
      <alignment horizontal="right"/>
      <protection locked="0"/>
    </xf>
    <xf numFmtId="4" fontId="2" fillId="4" borderId="26" xfId="1" applyNumberFormat="1" applyFont="1" applyFill="1" applyBorder="1" applyAlignment="1" applyProtection="1">
      <alignment horizontal="right"/>
      <protection locked="0"/>
    </xf>
    <xf numFmtId="4" fontId="2" fillId="4" borderId="21" xfId="1" applyNumberFormat="1" applyFont="1" applyFill="1" applyBorder="1" applyAlignment="1" applyProtection="1">
      <alignment horizontal="right"/>
      <protection locked="0"/>
    </xf>
    <xf numFmtId="4" fontId="13" fillId="4" borderId="26" xfId="0" applyNumberFormat="1" applyFont="1" applyFill="1" applyBorder="1" applyAlignment="1" applyProtection="1">
      <alignment vertical="center" wrapText="1"/>
      <protection locked="0"/>
    </xf>
    <xf numFmtId="4" fontId="3" fillId="2" borderId="2" xfId="1" applyNumberFormat="1" applyFont="1" applyFill="1" applyBorder="1" applyAlignment="1" applyProtection="1">
      <alignment horizontal="right" vertical="center"/>
    </xf>
    <xf numFmtId="4" fontId="2" fillId="0" borderId="22" xfId="2" applyNumberFormat="1" applyFont="1" applyFill="1" applyBorder="1" applyAlignment="1" applyProtection="1">
      <alignment horizontal="right" vertical="center"/>
    </xf>
    <xf numFmtId="4" fontId="0" fillId="0" borderId="29" xfId="0" applyNumberFormat="1" applyBorder="1" applyAlignment="1">
      <alignment horizontal="right" vertical="top"/>
    </xf>
    <xf numFmtId="4" fontId="0" fillId="0" borderId="31" xfId="0" applyNumberFormat="1" applyBorder="1" applyAlignment="1">
      <alignment horizontal="center" vertical="top"/>
    </xf>
    <xf numFmtId="4" fontId="0" fillId="0" borderId="30" xfId="0" applyNumberFormat="1" applyBorder="1" applyAlignment="1">
      <alignment horizontal="center" vertical="top"/>
    </xf>
    <xf numFmtId="4" fontId="3" fillId="2" borderId="2" xfId="1" applyNumberFormat="1" applyFont="1" applyFill="1" applyBorder="1" applyAlignment="1" applyProtection="1">
      <alignment horizontal="center"/>
    </xf>
    <xf numFmtId="4" fontId="2" fillId="0" borderId="39" xfId="0" applyNumberFormat="1" applyFont="1" applyBorder="1" applyAlignment="1">
      <alignment horizontal="right" vertical="center"/>
    </xf>
    <xf numFmtId="4" fontId="2" fillId="0" borderId="40" xfId="0" applyNumberFormat="1" applyFont="1" applyBorder="1" applyAlignment="1">
      <alignment horizontal="right" vertical="center"/>
    </xf>
    <xf numFmtId="4" fontId="20" fillId="0" borderId="0" xfId="0" applyNumberFormat="1" applyFont="1"/>
    <xf numFmtId="16" fontId="2" fillId="4" borderId="6" xfId="0" applyNumberFormat="1" applyFont="1" applyFill="1" applyBorder="1" applyAlignment="1" applyProtection="1">
      <alignment horizontal="center"/>
      <protection locked="0"/>
    </xf>
    <xf numFmtId="1" fontId="2" fillId="4" borderId="27" xfId="0" applyNumberFormat="1" applyFont="1" applyFill="1" applyBorder="1" applyAlignment="1" applyProtection="1">
      <alignment horizontal="center"/>
      <protection locked="0"/>
    </xf>
    <xf numFmtId="1" fontId="2" fillId="4" borderId="49" xfId="0" applyNumberFormat="1" applyFont="1" applyFill="1" applyBorder="1" applyAlignment="1" applyProtection="1">
      <alignment horizontal="center"/>
      <protection locked="0"/>
    </xf>
    <xf numFmtId="165" fontId="6" fillId="5" borderId="42" xfId="1" applyNumberFormat="1" applyFont="1" applyFill="1" applyBorder="1" applyAlignment="1" applyProtection="1">
      <alignment horizontal="right" vertical="center" wrapText="1"/>
    </xf>
    <xf numFmtId="0" fontId="13" fillId="4" borderId="14" xfId="0" applyFont="1" applyFill="1" applyBorder="1" applyAlignment="1" applyProtection="1">
      <alignment vertical="center" wrapText="1"/>
      <protection locked="0"/>
    </xf>
    <xf numFmtId="0" fontId="2" fillId="4" borderId="49" xfId="0" applyFont="1" applyFill="1" applyBorder="1" applyAlignment="1" applyProtection="1">
      <alignment horizontal="center" vertical="top"/>
      <protection locked="0"/>
    </xf>
    <xf numFmtId="1" fontId="2" fillId="6" borderId="0" xfId="0" applyNumberFormat="1" applyFont="1" applyFill="1"/>
    <xf numFmtId="0" fontId="33" fillId="6" borderId="0" xfId="0" applyFont="1" applyFill="1" applyAlignment="1" applyProtection="1">
      <alignment vertical="center" wrapText="1"/>
      <protection locked="0"/>
    </xf>
    <xf numFmtId="0" fontId="33" fillId="6" borderId="0" xfId="0" applyFont="1" applyFill="1" applyAlignment="1" applyProtection="1">
      <alignment horizontal="left" vertical="center" wrapText="1"/>
      <protection locked="0"/>
    </xf>
    <xf numFmtId="168" fontId="32" fillId="6" borderId="0" xfId="1" applyNumberFormat="1" applyFont="1" applyFill="1" applyBorder="1" applyAlignment="1" applyProtection="1">
      <alignment horizontal="right" vertical="center"/>
    </xf>
    <xf numFmtId="0" fontId="13" fillId="6" borderId="0" xfId="0" applyFont="1" applyFill="1" applyAlignment="1">
      <alignment horizontal="right" vertical="center" wrapText="1"/>
    </xf>
    <xf numFmtId="168" fontId="4" fillId="2" borderId="4" xfId="1" applyNumberFormat="1" applyFont="1" applyFill="1" applyBorder="1" applyAlignment="1" applyProtection="1"/>
    <xf numFmtId="168" fontId="12" fillId="0" borderId="5" xfId="1" applyNumberFormat="1" applyFont="1" applyFill="1" applyBorder="1" applyAlignment="1" applyProtection="1">
      <alignment vertical="center" wrapText="1"/>
    </xf>
    <xf numFmtId="168" fontId="12" fillId="0" borderId="74" xfId="1" applyNumberFormat="1" applyFont="1" applyFill="1" applyBorder="1" applyAlignment="1" applyProtection="1">
      <alignment vertical="center" wrapText="1"/>
    </xf>
    <xf numFmtId="9" fontId="2" fillId="4" borderId="18" xfId="2" applyFont="1" applyFill="1" applyBorder="1" applyAlignment="1" applyProtection="1">
      <alignment horizontal="center"/>
      <protection locked="0"/>
    </xf>
    <xf numFmtId="10" fontId="0" fillId="0" borderId="0" xfId="2" applyNumberFormat="1" applyFont="1"/>
    <xf numFmtId="10" fontId="5" fillId="5" borderId="42" xfId="0" applyNumberFormat="1" applyFont="1" applyFill="1" applyBorder="1" applyAlignment="1">
      <alignment vertical="center"/>
    </xf>
    <xf numFmtId="0" fontId="20" fillId="6" borderId="0" xfId="0" applyFont="1" applyFill="1"/>
    <xf numFmtId="0" fontId="21" fillId="6" borderId="0" xfId="0" applyFont="1" applyFill="1" applyAlignment="1">
      <alignment vertical="center" wrapText="1"/>
    </xf>
    <xf numFmtId="0" fontId="2" fillId="6" borderId="0" xfId="0" applyFont="1" applyFill="1" applyProtection="1">
      <protection locked="0"/>
    </xf>
    <xf numFmtId="0" fontId="2" fillId="6" borderId="0" xfId="0" applyFont="1" applyFill="1" applyAlignment="1" applyProtection="1">
      <alignment wrapText="1"/>
      <protection locked="0"/>
    </xf>
    <xf numFmtId="0" fontId="2" fillId="6" borderId="0" xfId="0" applyFont="1" applyFill="1" applyAlignment="1" applyProtection="1">
      <alignment vertical="center"/>
      <protection locked="0"/>
    </xf>
    <xf numFmtId="0" fontId="2" fillId="4" borderId="56" xfId="0" applyFont="1" applyFill="1" applyBorder="1" applyAlignment="1" applyProtection="1">
      <alignment vertical="center" wrapText="1"/>
      <protection locked="0"/>
    </xf>
    <xf numFmtId="0" fontId="2" fillId="4" borderId="5" xfId="0" applyFont="1" applyFill="1" applyBorder="1" applyAlignment="1" applyProtection="1">
      <alignment vertical="center" wrapText="1"/>
      <protection locked="0"/>
    </xf>
    <xf numFmtId="2" fontId="2" fillId="4" borderId="13" xfId="0" applyNumberFormat="1" applyFont="1" applyFill="1" applyBorder="1" applyAlignment="1" applyProtection="1">
      <alignment horizontal="center"/>
      <protection locked="0"/>
    </xf>
    <xf numFmtId="2" fontId="2" fillId="4" borderId="26" xfId="1" applyNumberFormat="1" applyFont="1" applyFill="1" applyBorder="1" applyAlignment="1" applyProtection="1">
      <alignment horizontal="right"/>
      <protection locked="0"/>
    </xf>
    <xf numFmtId="0" fontId="13" fillId="4" borderId="58" xfId="0" applyFont="1" applyFill="1" applyBorder="1" applyAlignment="1" applyProtection="1">
      <alignment horizontal="center" vertical="center" wrapText="1"/>
      <protection locked="0"/>
    </xf>
    <xf numFmtId="0" fontId="13" fillId="4" borderId="59" xfId="0" applyFont="1" applyFill="1" applyBorder="1" applyAlignment="1" applyProtection="1">
      <alignment horizontal="center" vertical="center" wrapText="1"/>
      <protection locked="0"/>
    </xf>
    <xf numFmtId="0" fontId="2" fillId="8" borderId="10" xfId="0" applyFont="1" applyFill="1" applyBorder="1" applyAlignment="1">
      <alignment horizontal="center" vertical="center"/>
    </xf>
    <xf numFmtId="168" fontId="4" fillId="3" borderId="29" xfId="0" applyNumberFormat="1" applyFont="1" applyFill="1" applyBorder="1" applyAlignment="1">
      <alignment horizontal="right" vertical="center" wrapText="1"/>
    </xf>
    <xf numFmtId="168" fontId="4" fillId="3" borderId="31" xfId="0" applyNumberFormat="1" applyFont="1" applyFill="1" applyBorder="1" applyAlignment="1">
      <alignment horizontal="right" vertical="center" wrapText="1"/>
    </xf>
    <xf numFmtId="168" fontId="4" fillId="3" borderId="36" xfId="0" applyNumberFormat="1" applyFont="1" applyFill="1" applyBorder="1" applyAlignment="1">
      <alignment vertical="center" wrapText="1"/>
    </xf>
    <xf numFmtId="168" fontId="4" fillId="3" borderId="37" xfId="0" applyNumberFormat="1" applyFont="1" applyFill="1" applyBorder="1" applyAlignment="1">
      <alignment vertical="center" wrapText="1"/>
    </xf>
    <xf numFmtId="0" fontId="2" fillId="7" borderId="0" xfId="0" applyFont="1" applyFill="1" applyAlignment="1">
      <alignment horizontal="left"/>
    </xf>
    <xf numFmtId="0" fontId="18" fillId="11" borderId="41" xfId="0" applyFont="1" applyFill="1" applyBorder="1" applyAlignment="1">
      <alignment horizontal="right" vertical="center" wrapText="1"/>
    </xf>
    <xf numFmtId="0" fontId="18" fillId="11" borderId="2" xfId="0" applyFont="1" applyFill="1" applyBorder="1" applyAlignment="1">
      <alignment horizontal="right" vertical="center" wrapText="1"/>
    </xf>
    <xf numFmtId="168" fontId="17" fillId="11" borderId="34" xfId="1" applyNumberFormat="1" applyFont="1" applyFill="1" applyBorder="1" applyAlignment="1" applyProtection="1">
      <alignment horizontal="right" vertical="center"/>
    </xf>
    <xf numFmtId="0" fontId="33" fillId="11" borderId="17" xfId="0" applyFont="1" applyFill="1" applyBorder="1" applyAlignment="1" applyProtection="1">
      <alignment vertical="center" wrapText="1"/>
      <protection locked="0"/>
    </xf>
    <xf numFmtId="168" fontId="17" fillId="11" borderId="11" xfId="1" applyNumberFormat="1" applyFont="1" applyFill="1" applyBorder="1" applyAlignment="1" applyProtection="1">
      <alignment vertical="center"/>
    </xf>
    <xf numFmtId="4" fontId="18" fillId="11" borderId="22" xfId="0" applyNumberFormat="1" applyFont="1" applyFill="1" applyBorder="1" applyAlignment="1">
      <alignment horizontal="right" vertical="center" wrapText="1"/>
    </xf>
    <xf numFmtId="0" fontId="5" fillId="11" borderId="43" xfId="0" applyFont="1" applyFill="1" applyBorder="1" applyAlignment="1">
      <alignment horizontal="right" vertical="center"/>
    </xf>
    <xf numFmtId="4" fontId="5" fillId="11" borderId="44" xfId="0" applyNumberFormat="1" applyFont="1" applyFill="1" applyBorder="1" applyAlignment="1">
      <alignment horizontal="right" vertical="center"/>
    </xf>
    <xf numFmtId="165" fontId="6" fillId="11" borderId="45" xfId="1" applyNumberFormat="1" applyFont="1" applyFill="1" applyBorder="1" applyAlignment="1" applyProtection="1">
      <alignment horizontal="right" vertical="center"/>
    </xf>
    <xf numFmtId="0" fontId="16" fillId="0" borderId="0" xfId="0" applyFont="1" applyAlignment="1">
      <alignment vertical="top" wrapText="1"/>
    </xf>
    <xf numFmtId="0" fontId="10" fillId="0" borderId="0" xfId="0" applyFont="1" applyAlignment="1">
      <alignment vertical="center" wrapText="1"/>
    </xf>
    <xf numFmtId="0" fontId="5" fillId="11" borderId="42" xfId="0" applyFont="1" applyFill="1" applyBorder="1" applyAlignment="1">
      <alignment horizontal="right" vertical="center"/>
    </xf>
    <xf numFmtId="0" fontId="22" fillId="0" borderId="51" xfId="3" applyFont="1" applyBorder="1" applyAlignment="1">
      <alignment horizontal="left" vertical="center" wrapText="1"/>
    </xf>
    <xf numFmtId="0" fontId="10" fillId="8" borderId="0" xfId="0" applyFont="1" applyFill="1" applyAlignment="1">
      <alignment horizontal="left" vertical="center" wrapText="1"/>
    </xf>
    <xf numFmtId="0" fontId="16" fillId="0" borderId="0" xfId="3" applyFont="1" applyAlignment="1">
      <alignment wrapText="1"/>
    </xf>
    <xf numFmtId="0" fontId="16" fillId="0" borderId="0" xfId="3" applyFont="1" applyAlignment="1">
      <alignment horizontal="left" wrapText="1"/>
    </xf>
    <xf numFmtId="0" fontId="20" fillId="0" borderId="0" xfId="3" applyAlignment="1">
      <alignment horizontal="left" wrapText="1"/>
    </xf>
    <xf numFmtId="0" fontId="20" fillId="0" borderId="75" xfId="3" applyBorder="1" applyAlignment="1">
      <alignment horizontal="left" vertical="center" wrapText="1"/>
    </xf>
    <xf numFmtId="0" fontId="20" fillId="0" borderId="0" xfId="3" applyAlignment="1">
      <alignment wrapText="1"/>
    </xf>
    <xf numFmtId="0" fontId="16" fillId="10" borderId="0" xfId="0" applyFont="1" applyFill="1" applyAlignment="1">
      <alignment horizontal="left" vertical="top" wrapText="1"/>
    </xf>
    <xf numFmtId="0" fontId="22" fillId="0" borderId="0" xfId="3" applyFont="1" applyAlignment="1">
      <alignment horizontal="left" vertical="center" wrapText="1"/>
    </xf>
    <xf numFmtId="0" fontId="20" fillId="6" borderId="0" xfId="3" applyFill="1" applyAlignment="1">
      <alignment horizontal="left" vertical="center" wrapText="1"/>
    </xf>
    <xf numFmtId="0" fontId="20" fillId="0" borderId="0" xfId="3" applyAlignment="1">
      <alignment horizontal="left" vertical="center" wrapText="1"/>
    </xf>
    <xf numFmtId="0" fontId="1" fillId="0" borderId="0" xfId="3" applyFont="1" applyAlignment="1">
      <alignment horizontal="left" vertical="center" wrapText="1"/>
    </xf>
    <xf numFmtId="0" fontId="10" fillId="8" borderId="62" xfId="0" applyFont="1" applyFill="1" applyBorder="1" applyAlignment="1">
      <alignment horizontal="left" vertical="center" wrapText="1"/>
    </xf>
    <xf numFmtId="0" fontId="36" fillId="10" borderId="62" xfId="0" applyFont="1" applyFill="1" applyBorder="1" applyAlignment="1">
      <alignment horizontal="left" vertical="top" wrapText="1"/>
    </xf>
    <xf numFmtId="0" fontId="2" fillId="4" borderId="62" xfId="0" applyFont="1" applyFill="1" applyBorder="1" applyAlignment="1" applyProtection="1">
      <alignment horizontal="center"/>
      <protection locked="0"/>
    </xf>
    <xf numFmtId="9" fontId="2" fillId="4" borderId="77" xfId="2" applyFont="1" applyFill="1" applyBorder="1" applyAlignment="1" applyProtection="1">
      <alignment horizontal="center"/>
      <protection locked="0"/>
    </xf>
    <xf numFmtId="0" fontId="2" fillId="4" borderId="78" xfId="0" applyFont="1" applyFill="1" applyBorder="1" applyAlignment="1" applyProtection="1">
      <alignment horizontal="center"/>
      <protection locked="0"/>
    </xf>
    <xf numFmtId="0" fontId="2" fillId="4" borderId="77" xfId="0" applyFont="1" applyFill="1" applyBorder="1" applyAlignment="1" applyProtection="1">
      <alignment horizontal="center"/>
      <protection locked="0"/>
    </xf>
    <xf numFmtId="9" fontId="2" fillId="4" borderId="62" xfId="2" applyFont="1" applyFill="1" applyBorder="1" applyAlignment="1" applyProtection="1">
      <alignment horizontal="center"/>
      <protection locked="0"/>
    </xf>
    <xf numFmtId="4" fontId="2" fillId="4" borderId="62" xfId="1" applyNumberFormat="1" applyFont="1" applyFill="1" applyBorder="1" applyAlignment="1" applyProtection="1">
      <alignment horizontal="right"/>
      <protection locked="0"/>
    </xf>
    <xf numFmtId="0" fontId="10" fillId="4" borderId="62" xfId="0" applyFont="1" applyFill="1" applyBorder="1" applyAlignment="1" applyProtection="1">
      <alignment horizontal="left" vertical="center" wrapText="1"/>
      <protection locked="0"/>
    </xf>
    <xf numFmtId="0" fontId="10" fillId="6" borderId="0" xfId="0" applyFont="1" applyFill="1" applyAlignment="1">
      <alignment horizontal="left" vertical="center"/>
    </xf>
    <xf numFmtId="0" fontId="16" fillId="9" borderId="62" xfId="0" applyFont="1" applyFill="1" applyBorder="1" applyAlignment="1">
      <alignment horizontal="right" vertical="center" wrapText="1"/>
    </xf>
    <xf numFmtId="0" fontId="18" fillId="2" borderId="62" xfId="0" applyFont="1" applyFill="1" applyBorder="1" applyAlignment="1">
      <alignment vertical="center" wrapText="1"/>
    </xf>
    <xf numFmtId="0" fontId="30" fillId="2" borderId="10" xfId="0" applyFont="1" applyFill="1" applyBorder="1" applyAlignment="1">
      <alignment vertical="center" wrapText="1"/>
    </xf>
    <xf numFmtId="1" fontId="2" fillId="4" borderId="19" xfId="0" applyNumberFormat="1" applyFont="1" applyFill="1" applyBorder="1" applyAlignment="1" applyProtection="1">
      <alignment horizontal="left" wrapText="1"/>
      <protection locked="0"/>
    </xf>
    <xf numFmtId="0" fontId="2" fillId="4" borderId="13" xfId="0" applyFont="1" applyFill="1" applyBorder="1" applyAlignment="1" applyProtection="1">
      <alignment vertical="center" wrapText="1"/>
      <protection locked="0"/>
    </xf>
    <xf numFmtId="0" fontId="2" fillId="4" borderId="14" xfId="0" applyFont="1" applyFill="1" applyBorder="1" applyAlignment="1" applyProtection="1">
      <alignment horizontal="left" vertical="center" wrapText="1"/>
      <protection locked="0"/>
    </xf>
    <xf numFmtId="0" fontId="29" fillId="6" borderId="0" xfId="0" applyFont="1" applyFill="1" applyAlignment="1">
      <alignment horizontal="center" vertical="center" wrapText="1"/>
    </xf>
    <xf numFmtId="0" fontId="31" fillId="6" borderId="0" xfId="0" applyFont="1" applyFill="1" applyAlignment="1" applyProtection="1">
      <alignment wrapText="1"/>
      <protection locked="0"/>
    </xf>
    <xf numFmtId="0" fontId="42" fillId="6" borderId="0" xfId="0" applyFont="1" applyFill="1" applyAlignment="1" applyProtection="1">
      <alignment horizontal="center"/>
      <protection locked="0"/>
    </xf>
    <xf numFmtId="0" fontId="2" fillId="7" borderId="0" xfId="0" applyFont="1" applyFill="1" applyProtection="1">
      <protection locked="0"/>
    </xf>
    <xf numFmtId="0" fontId="2" fillId="6" borderId="0" xfId="0" applyFont="1" applyFill="1" applyAlignment="1" applyProtection="1">
      <alignment vertical="top" wrapText="1"/>
      <protection locked="0"/>
    </xf>
    <xf numFmtId="0" fontId="18" fillId="2" borderId="10" xfId="0" applyFont="1" applyFill="1" applyBorder="1" applyAlignment="1">
      <alignment horizontal="right" vertical="top" wrapText="1"/>
    </xf>
    <xf numFmtId="0" fontId="2" fillId="4" borderId="62" xfId="0" applyFont="1" applyFill="1" applyBorder="1" applyAlignment="1" applyProtection="1">
      <alignment horizontal="center" vertical="top"/>
      <protection locked="0"/>
    </xf>
    <xf numFmtId="0" fontId="28" fillId="0" borderId="0" xfId="0" applyFont="1" applyAlignment="1">
      <alignment horizontal="left" vertical="center" wrapText="1"/>
    </xf>
    <xf numFmtId="0" fontId="14" fillId="6" borderId="0" xfId="0" applyFont="1" applyFill="1"/>
    <xf numFmtId="0" fontId="14" fillId="0" borderId="0" xfId="0" applyFont="1"/>
    <xf numFmtId="0" fontId="14" fillId="6" borderId="0" xfId="0" applyFont="1" applyFill="1" applyProtection="1">
      <protection locked="0"/>
    </xf>
    <xf numFmtId="0" fontId="14" fillId="6" borderId="0" xfId="0" applyFont="1" applyFill="1" applyAlignment="1">
      <alignment vertical="center"/>
    </xf>
    <xf numFmtId="0" fontId="14" fillId="6" borderId="0" xfId="0" applyFont="1" applyFill="1" applyAlignment="1" applyProtection="1">
      <alignment vertical="center"/>
      <protection locked="0"/>
    </xf>
    <xf numFmtId="0" fontId="14" fillId="0" borderId="0" xfId="0" applyFont="1" applyAlignment="1">
      <alignment vertical="center"/>
    </xf>
    <xf numFmtId="0" fontId="14" fillId="7" borderId="0" xfId="0" applyFont="1" applyFill="1" applyAlignment="1">
      <alignment vertical="center"/>
    </xf>
    <xf numFmtId="0" fontId="14" fillId="6" borderId="0" xfId="0" applyFont="1" applyFill="1" applyAlignment="1" applyProtection="1">
      <alignment vertical="center" wrapText="1"/>
      <protection locked="0"/>
    </xf>
    <xf numFmtId="0" fontId="14" fillId="7" borderId="0" xfId="0" applyFont="1" applyFill="1" applyAlignment="1">
      <alignment horizontal="left" vertical="center"/>
    </xf>
    <xf numFmtId="0" fontId="45" fillId="6" borderId="0" xfId="0" applyFont="1" applyFill="1" applyAlignment="1" applyProtection="1">
      <alignment horizontal="left" vertical="center"/>
      <protection locked="0"/>
    </xf>
    <xf numFmtId="0" fontId="14" fillId="6" borderId="0" xfId="0" applyFont="1" applyFill="1" applyAlignment="1">
      <alignment horizontal="left" vertical="center"/>
    </xf>
    <xf numFmtId="0" fontId="14" fillId="0" borderId="0" xfId="0" applyFont="1" applyAlignment="1">
      <alignment horizontal="left" vertical="center"/>
    </xf>
    <xf numFmtId="0" fontId="14" fillId="6" borderId="0" xfId="0" applyFont="1" applyFill="1" applyAlignment="1">
      <alignment vertical="center" wrapText="1"/>
    </xf>
    <xf numFmtId="0" fontId="14" fillId="0" borderId="0" xfId="0" applyFont="1" applyAlignment="1">
      <alignment vertical="center" wrapText="1"/>
    </xf>
    <xf numFmtId="0" fontId="46" fillId="0" borderId="0" xfId="0" applyFont="1" applyAlignment="1">
      <alignment horizontal="left"/>
    </xf>
    <xf numFmtId="0" fontId="49" fillId="0" borderId="0" xfId="0" applyFont="1" applyAlignment="1">
      <alignment horizontal="left" vertical="center" wrapText="1"/>
    </xf>
    <xf numFmtId="0" fontId="46" fillId="0" borderId="0" xfId="0" applyFont="1" applyAlignment="1">
      <alignment horizontal="left" vertical="center"/>
    </xf>
    <xf numFmtId="4" fontId="46" fillId="0" borderId="0" xfId="0" applyNumberFormat="1" applyFont="1" applyAlignment="1">
      <alignment horizontal="left" vertical="center"/>
    </xf>
    <xf numFmtId="1" fontId="14" fillId="6" borderId="0" xfId="0" applyNumberFormat="1" applyFont="1" applyFill="1" applyAlignment="1">
      <alignment horizontal="left" vertical="center"/>
    </xf>
    <xf numFmtId="0" fontId="13" fillId="4" borderId="62" xfId="0" applyFont="1" applyFill="1" applyBorder="1" applyAlignment="1" applyProtection="1">
      <alignment vertical="center" wrapText="1"/>
      <protection locked="0"/>
    </xf>
    <xf numFmtId="1" fontId="2" fillId="4" borderId="62" xfId="0" applyNumberFormat="1" applyFont="1" applyFill="1" applyBorder="1" applyAlignment="1" applyProtection="1">
      <alignment horizontal="center"/>
      <protection locked="0"/>
    </xf>
    <xf numFmtId="168" fontId="2" fillId="0" borderId="62" xfId="1" applyNumberFormat="1" applyFont="1" applyBorder="1" applyAlignment="1" applyProtection="1"/>
    <xf numFmtId="0" fontId="13" fillId="4" borderId="62" xfId="0" applyFont="1" applyFill="1" applyBorder="1" applyAlignment="1" applyProtection="1">
      <alignment horizontal="left" vertical="center" wrapText="1"/>
      <protection locked="0"/>
    </xf>
    <xf numFmtId="1" fontId="2" fillId="4" borderId="62" xfId="0" applyNumberFormat="1" applyFont="1" applyFill="1" applyBorder="1" applyAlignment="1" applyProtection="1">
      <alignment horizontal="left"/>
      <protection locked="0"/>
    </xf>
    <xf numFmtId="4" fontId="13" fillId="4" borderId="62" xfId="0" applyNumberFormat="1" applyFont="1" applyFill="1" applyBorder="1" applyAlignment="1" applyProtection="1">
      <alignment vertical="center" wrapText="1"/>
      <protection locked="0"/>
    </xf>
    <xf numFmtId="0" fontId="0" fillId="4" borderId="62" xfId="0" applyFill="1" applyBorder="1" applyAlignment="1">
      <alignment horizontal="right" vertical="top"/>
    </xf>
    <xf numFmtId="0" fontId="0" fillId="4" borderId="62" xfId="0" applyFill="1" applyBorder="1" applyAlignment="1" applyProtection="1">
      <alignment horizontal="right" vertical="top"/>
      <protection locked="0"/>
    </xf>
    <xf numFmtId="0" fontId="0" fillId="0" borderId="62" xfId="0" applyBorder="1" applyAlignment="1">
      <alignment horizontal="right" vertical="top"/>
    </xf>
    <xf numFmtId="0" fontId="0" fillId="0" borderId="62" xfId="0" applyBorder="1" applyAlignment="1">
      <alignment horizontal="center" vertical="top"/>
    </xf>
    <xf numFmtId="0" fontId="0" fillId="0" borderId="62" xfId="0" applyBorder="1" applyAlignment="1">
      <alignment horizontal="center" vertical="top" wrapText="1"/>
    </xf>
    <xf numFmtId="4" fontId="0" fillId="0" borderId="62" xfId="0" applyNumberFormat="1" applyBorder="1" applyAlignment="1">
      <alignment horizontal="right" vertical="top"/>
    </xf>
    <xf numFmtId="4" fontId="0" fillId="0" borderId="62" xfId="0" applyNumberFormat="1" applyBorder="1" applyAlignment="1" applyProtection="1">
      <alignment horizontal="right" vertical="top"/>
      <protection locked="0"/>
    </xf>
    <xf numFmtId="0" fontId="13" fillId="0" borderId="62" xfId="0" applyFont="1" applyBorder="1" applyAlignment="1">
      <alignment horizontal="right" vertical="center" wrapText="1"/>
    </xf>
    <xf numFmtId="0" fontId="13" fillId="6" borderId="62" xfId="0" applyFont="1" applyFill="1" applyBorder="1" applyAlignment="1" applyProtection="1">
      <alignment horizontal="right" vertical="center" wrapText="1"/>
      <protection locked="0"/>
    </xf>
    <xf numFmtId="0" fontId="13" fillId="0" borderId="62" xfId="0" applyFont="1" applyBorder="1" applyAlignment="1" applyProtection="1">
      <alignment horizontal="right" vertical="center" wrapText="1"/>
      <protection locked="0"/>
    </xf>
    <xf numFmtId="0" fontId="0" fillId="0" borderId="62" xfId="0" applyBorder="1" applyAlignment="1" applyProtection="1">
      <alignment horizontal="center" vertical="top"/>
      <protection locked="0"/>
    </xf>
    <xf numFmtId="0" fontId="0" fillId="0" borderId="62" xfId="0" applyBorder="1" applyAlignment="1" applyProtection="1">
      <alignment horizontal="center" vertical="top" wrapText="1"/>
      <protection locked="0"/>
    </xf>
    <xf numFmtId="4" fontId="2" fillId="0" borderId="62" xfId="0" applyNumberFormat="1" applyFont="1" applyBorder="1" applyAlignment="1" applyProtection="1">
      <alignment horizontal="right" vertical="center"/>
      <protection locked="0"/>
    </xf>
    <xf numFmtId="16" fontId="2" fillId="4" borderId="62" xfId="0" applyNumberFormat="1" applyFont="1" applyFill="1" applyBorder="1" applyAlignment="1" applyProtection="1">
      <alignment horizontal="center"/>
      <protection locked="0"/>
    </xf>
    <xf numFmtId="9" fontId="2" fillId="4" borderId="62" xfId="0" applyNumberFormat="1" applyFont="1" applyFill="1" applyBorder="1" applyAlignment="1" applyProtection="1">
      <alignment horizontal="center"/>
      <protection locked="0"/>
    </xf>
    <xf numFmtId="0" fontId="31" fillId="0" borderId="62" xfId="0" applyFont="1" applyBorder="1" applyAlignment="1">
      <alignment horizontal="center" vertical="center"/>
    </xf>
    <xf numFmtId="0" fontId="9" fillId="0" borderId="62" xfId="0" applyFont="1" applyBorder="1" applyAlignment="1">
      <alignment horizontal="center" vertical="center"/>
    </xf>
    <xf numFmtId="0" fontId="9" fillId="0" borderId="62" xfId="0" applyFont="1" applyBorder="1" applyAlignment="1">
      <alignment horizontal="center" vertical="center" wrapText="1"/>
    </xf>
    <xf numFmtId="4" fontId="9" fillId="0" borderId="62" xfId="0" applyNumberFormat="1" applyFont="1" applyBorder="1" applyAlignment="1">
      <alignment horizontal="center" vertical="center" wrapText="1"/>
    </xf>
    <xf numFmtId="0" fontId="2" fillId="8" borderId="62" xfId="0" applyFont="1" applyFill="1" applyBorder="1" applyAlignment="1">
      <alignment horizontal="center" vertical="center"/>
    </xf>
    <xf numFmtId="168" fontId="18" fillId="2" borderId="62" xfId="1" applyNumberFormat="1" applyFont="1" applyFill="1" applyBorder="1" applyAlignment="1" applyProtection="1">
      <alignment vertical="center"/>
    </xf>
    <xf numFmtId="0" fontId="30" fillId="2" borderId="62" xfId="0" applyFont="1" applyFill="1" applyBorder="1" applyAlignment="1">
      <alignment vertical="center" wrapText="1"/>
    </xf>
    <xf numFmtId="0" fontId="18" fillId="2" borderId="62" xfId="0" applyFont="1" applyFill="1" applyBorder="1" applyAlignment="1">
      <alignment vertical="center"/>
    </xf>
    <xf numFmtId="168" fontId="43" fillId="11" borderId="62" xfId="1" applyNumberFormat="1" applyFont="1" applyFill="1" applyBorder="1" applyAlignment="1" applyProtection="1">
      <alignment horizontal="right" vertical="center"/>
    </xf>
    <xf numFmtId="168" fontId="17" fillId="11" borderId="62" xfId="1" applyNumberFormat="1" applyFont="1" applyFill="1" applyBorder="1" applyAlignment="1" applyProtection="1">
      <alignment vertical="center"/>
    </xf>
    <xf numFmtId="168" fontId="18" fillId="2" borderId="62" xfId="1" applyNumberFormat="1" applyFont="1" applyFill="1" applyBorder="1" applyAlignment="1" applyProtection="1">
      <alignment horizontal="right" vertical="center"/>
    </xf>
    <xf numFmtId="168" fontId="18" fillId="3" borderId="62" xfId="0" applyNumberFormat="1" applyFont="1" applyFill="1" applyBorder="1" applyAlignment="1">
      <alignment horizontal="right" vertical="center" wrapText="1"/>
    </xf>
    <xf numFmtId="0" fontId="2" fillId="0" borderId="62" xfId="0" applyFont="1" applyBorder="1" applyAlignment="1" applyProtection="1">
      <alignment horizontal="right" vertical="center" wrapText="1"/>
      <protection locked="0"/>
    </xf>
    <xf numFmtId="9" fontId="2" fillId="0" borderId="62" xfId="2" applyFont="1" applyFill="1" applyBorder="1" applyAlignment="1" applyProtection="1">
      <alignment horizontal="right" vertical="center"/>
      <protection locked="0"/>
    </xf>
    <xf numFmtId="4" fontId="2" fillId="0" borderId="62" xfId="2" applyNumberFormat="1" applyFont="1" applyFill="1" applyBorder="1" applyAlignment="1" applyProtection="1">
      <alignment horizontal="right" vertical="center"/>
      <protection locked="0"/>
    </xf>
    <xf numFmtId="168" fontId="2" fillId="0" borderId="62" xfId="1" applyNumberFormat="1" applyFont="1" applyBorder="1" applyAlignment="1" applyProtection="1">
      <alignment horizontal="right" vertical="center"/>
    </xf>
    <xf numFmtId="168" fontId="4" fillId="3" borderId="62" xfId="0" applyNumberFormat="1" applyFont="1" applyFill="1" applyBorder="1" applyAlignment="1">
      <alignment horizontal="right" vertical="center" wrapText="1"/>
    </xf>
    <xf numFmtId="0" fontId="18" fillId="11" borderId="62" xfId="0" applyFont="1" applyFill="1" applyBorder="1" applyAlignment="1">
      <alignment horizontal="left" vertical="center" wrapText="1"/>
    </xf>
    <xf numFmtId="4" fontId="18" fillId="11" borderId="62" xfId="0" applyNumberFormat="1" applyFont="1" applyFill="1" applyBorder="1" applyAlignment="1">
      <alignment horizontal="left" vertical="center" wrapText="1"/>
    </xf>
    <xf numFmtId="168" fontId="17" fillId="11" borderId="62" xfId="1" applyNumberFormat="1" applyFont="1" applyFill="1" applyBorder="1" applyAlignment="1" applyProtection="1">
      <alignment horizontal="right" vertical="center"/>
    </xf>
    <xf numFmtId="168" fontId="18" fillId="3" borderId="62" xfId="0" applyNumberFormat="1" applyFont="1" applyFill="1" applyBorder="1" applyAlignment="1">
      <alignment horizontal="left" vertical="center" wrapText="1"/>
    </xf>
    <xf numFmtId="166" fontId="2" fillId="0" borderId="62" xfId="0" applyNumberFormat="1" applyFont="1" applyBorder="1"/>
    <xf numFmtId="0" fontId="18" fillId="11" borderId="62" xfId="0" applyFont="1" applyFill="1" applyBorder="1" applyAlignment="1">
      <alignment horizontal="right" vertical="center"/>
    </xf>
    <xf numFmtId="0" fontId="18" fillId="11" borderId="62" xfId="0" applyFont="1" applyFill="1" applyBorder="1" applyAlignment="1">
      <alignment horizontal="left" vertical="center"/>
    </xf>
    <xf numFmtId="4" fontId="18" fillId="11" borderId="62" xfId="0" applyNumberFormat="1" applyFont="1" applyFill="1" applyBorder="1" applyAlignment="1">
      <alignment horizontal="right" vertical="center"/>
    </xf>
    <xf numFmtId="165" fontId="17" fillId="11" borderId="62" xfId="1" applyNumberFormat="1" applyFont="1" applyFill="1" applyBorder="1" applyAlignment="1" applyProtection="1">
      <alignment horizontal="right" vertical="center"/>
    </xf>
    <xf numFmtId="168" fontId="18" fillId="3" borderId="62" xfId="0" applyNumberFormat="1" applyFont="1" applyFill="1" applyBorder="1" applyAlignment="1">
      <alignment vertical="center" wrapText="1"/>
    </xf>
    <xf numFmtId="168" fontId="4" fillId="3" borderId="62" xfId="0" applyNumberFormat="1" applyFont="1" applyFill="1" applyBorder="1" applyAlignment="1">
      <alignment vertical="center" wrapText="1"/>
    </xf>
    <xf numFmtId="168" fontId="12" fillId="0" borderId="62" xfId="1" applyNumberFormat="1" applyFont="1" applyFill="1" applyBorder="1" applyAlignment="1" applyProtection="1">
      <alignment vertical="center" wrapText="1"/>
    </xf>
    <xf numFmtId="0" fontId="18" fillId="6" borderId="0" xfId="0" applyFont="1" applyFill="1" applyAlignment="1" applyProtection="1">
      <alignment vertical="center"/>
      <protection locked="0"/>
    </xf>
    <xf numFmtId="165" fontId="6" fillId="5" borderId="62" xfId="1" applyNumberFormat="1" applyFont="1" applyFill="1" applyBorder="1" applyAlignment="1" applyProtection="1">
      <alignment horizontal="center" vertical="center" wrapText="1"/>
    </xf>
    <xf numFmtId="9" fontId="17" fillId="5" borderId="62" xfId="2" applyFont="1" applyFill="1" applyBorder="1" applyAlignment="1" applyProtection="1">
      <alignment horizontal="right" vertical="center"/>
    </xf>
    <xf numFmtId="9" fontId="18" fillId="2" borderId="62" xfId="2" applyFont="1" applyFill="1" applyBorder="1" applyAlignment="1" applyProtection="1">
      <alignment vertical="center"/>
    </xf>
    <xf numFmtId="9" fontId="2" fillId="0" borderId="62" xfId="2" applyFont="1" applyBorder="1" applyAlignment="1">
      <alignment wrapText="1"/>
    </xf>
    <xf numFmtId="9" fontId="18" fillId="5" borderId="62" xfId="2" applyFont="1" applyFill="1" applyBorder="1" applyAlignment="1">
      <alignment vertical="center"/>
    </xf>
    <xf numFmtId="0" fontId="9" fillId="6" borderId="62" xfId="0" applyFont="1" applyFill="1" applyBorder="1" applyAlignment="1">
      <alignment vertical="center" wrapText="1"/>
    </xf>
    <xf numFmtId="14" fontId="2" fillId="6" borderId="62" xfId="0" applyNumberFormat="1" applyFont="1" applyFill="1" applyBorder="1" applyAlignment="1">
      <alignment horizontal="center" vertical="center"/>
    </xf>
    <xf numFmtId="0" fontId="2" fillId="6" borderId="62" xfId="0" applyFont="1" applyFill="1" applyBorder="1"/>
    <xf numFmtId="0" fontId="9" fillId="6" borderId="62" xfId="0" applyFont="1" applyFill="1" applyBorder="1"/>
    <xf numFmtId="0" fontId="8" fillId="6" borderId="62" xfId="0" applyFont="1" applyFill="1" applyBorder="1"/>
    <xf numFmtId="44" fontId="9" fillId="0" borderId="62" xfId="0" applyNumberFormat="1" applyFont="1" applyBorder="1" applyAlignment="1">
      <alignment horizontal="center" vertical="center" wrapText="1"/>
    </xf>
    <xf numFmtId="168" fontId="4" fillId="2" borderId="62" xfId="1" applyNumberFormat="1" applyFont="1" applyFill="1" applyBorder="1" applyAlignment="1" applyProtection="1"/>
    <xf numFmtId="168" fontId="2" fillId="4" borderId="62" xfId="1" applyNumberFormat="1" applyFont="1" applyFill="1" applyBorder="1" applyAlignment="1" applyProtection="1">
      <alignment horizontal="right"/>
      <protection locked="0"/>
    </xf>
    <xf numFmtId="168" fontId="2" fillId="4" borderId="62" xfId="1" applyNumberFormat="1" applyFont="1" applyFill="1" applyBorder="1" applyAlignment="1" applyProtection="1">
      <alignment horizontal="center"/>
      <protection locked="0"/>
    </xf>
    <xf numFmtId="168" fontId="18" fillId="11" borderId="62" xfId="1" applyNumberFormat="1" applyFont="1" applyFill="1" applyBorder="1" applyAlignment="1" applyProtection="1">
      <alignment vertical="center"/>
    </xf>
    <xf numFmtId="168" fontId="4" fillId="2" borderId="62" xfId="1" applyNumberFormat="1" applyFont="1" applyFill="1" applyBorder="1" applyAlignment="1" applyProtection="1">
      <alignment horizontal="right" vertical="center"/>
    </xf>
    <xf numFmtId="10" fontId="2" fillId="4" borderId="62" xfId="2" applyNumberFormat="1" applyFont="1" applyFill="1" applyBorder="1" applyAlignment="1" applyProtection="1">
      <alignment horizontal="right" vertical="center"/>
      <protection locked="0"/>
    </xf>
    <xf numFmtId="169" fontId="2" fillId="0" borderId="62" xfId="2" applyNumberFormat="1" applyFont="1" applyFill="1" applyBorder="1" applyAlignment="1" applyProtection="1">
      <alignment horizontal="right" vertical="center"/>
      <protection locked="0"/>
    </xf>
    <xf numFmtId="0" fontId="18" fillId="11" borderId="62" xfId="0" applyFont="1" applyFill="1" applyBorder="1" applyAlignment="1">
      <alignment horizontal="right" vertical="center" wrapText="1"/>
    </xf>
    <xf numFmtId="0" fontId="5" fillId="11" borderId="62" xfId="0" applyFont="1" applyFill="1" applyBorder="1" applyAlignment="1">
      <alignment horizontal="left" vertical="center"/>
    </xf>
    <xf numFmtId="0" fontId="5" fillId="11" borderId="62" xfId="0" applyFont="1" applyFill="1" applyBorder="1" applyAlignment="1">
      <alignment horizontal="right" vertical="center"/>
    </xf>
    <xf numFmtId="165" fontId="6" fillId="11" borderId="62" xfId="1" applyNumberFormat="1" applyFont="1" applyFill="1" applyBorder="1" applyAlignment="1" applyProtection="1">
      <alignment horizontal="right" vertical="center"/>
    </xf>
    <xf numFmtId="0" fontId="31" fillId="6" borderId="62" xfId="0" applyFont="1" applyFill="1" applyBorder="1" applyAlignment="1">
      <alignment vertical="center" wrapText="1"/>
    </xf>
    <xf numFmtId="0" fontId="13" fillId="11" borderId="62" xfId="0" applyFont="1" applyFill="1" applyBorder="1" applyAlignment="1" applyProtection="1">
      <alignment vertical="center" wrapText="1"/>
      <protection locked="0"/>
    </xf>
    <xf numFmtId="0" fontId="13" fillId="6" borderId="62" xfId="0" applyFont="1" applyFill="1" applyBorder="1" applyAlignment="1" applyProtection="1">
      <alignment vertical="center" wrapText="1"/>
      <protection locked="0"/>
    </xf>
    <xf numFmtId="0" fontId="43" fillId="11" borderId="62" xfId="0" applyFont="1" applyFill="1" applyBorder="1" applyAlignment="1">
      <alignment horizontal="right" vertical="center" wrapText="1"/>
    </xf>
    <xf numFmtId="0" fontId="13" fillId="11" borderId="62" xfId="0" applyFont="1" applyFill="1" applyBorder="1" applyAlignment="1">
      <alignment horizontal="right" vertical="center"/>
    </xf>
    <xf numFmtId="0" fontId="13" fillId="6" borderId="0" xfId="0" applyFont="1" applyFill="1" applyAlignment="1" applyProtection="1">
      <alignment vertical="center" wrapText="1"/>
      <protection locked="0"/>
    </xf>
    <xf numFmtId="0" fontId="43" fillId="6" borderId="0" xfId="0" applyFont="1" applyFill="1" applyAlignment="1">
      <alignment vertical="center" wrapText="1"/>
    </xf>
    <xf numFmtId="0" fontId="13" fillId="6" borderId="0" xfId="0" applyFont="1" applyFill="1" applyAlignment="1" applyProtection="1">
      <alignment horizontal="left" vertical="center" wrapText="1"/>
      <protection locked="0"/>
    </xf>
    <xf numFmtId="168" fontId="43" fillId="6" borderId="0" xfId="1" applyNumberFormat="1" applyFont="1" applyFill="1" applyBorder="1" applyAlignment="1" applyProtection="1">
      <alignment horizontal="right" vertical="center"/>
    </xf>
    <xf numFmtId="0" fontId="43" fillId="6" borderId="0" xfId="0" applyFont="1" applyFill="1" applyAlignment="1">
      <alignment vertical="center"/>
    </xf>
    <xf numFmtId="0" fontId="2" fillId="6" borderId="0" xfId="0" applyFont="1" applyFill="1" applyAlignment="1">
      <alignment horizontal="right" vertical="center" wrapText="1"/>
    </xf>
    <xf numFmtId="0" fontId="43" fillId="6" borderId="0" xfId="0" applyFont="1" applyFill="1" applyAlignment="1">
      <alignment horizontal="right" vertical="center" wrapText="1"/>
    </xf>
    <xf numFmtId="0" fontId="0" fillId="6" borderId="0" xfId="0" applyFill="1" applyAlignment="1">
      <alignment horizontal="right" vertical="top"/>
    </xf>
    <xf numFmtId="0" fontId="43" fillId="6" borderId="0" xfId="0" applyFont="1" applyFill="1" applyAlignment="1">
      <alignment horizontal="right" vertical="center"/>
    </xf>
    <xf numFmtId="0" fontId="43" fillId="6" borderId="0" xfId="0" applyFont="1" applyFill="1" applyAlignment="1">
      <alignment horizontal="left" vertical="center"/>
    </xf>
    <xf numFmtId="0" fontId="8" fillId="0" borderId="0" xfId="0" applyFont="1" applyAlignment="1">
      <alignment vertical="center" wrapText="1"/>
    </xf>
    <xf numFmtId="0" fontId="8" fillId="0" borderId="0" xfId="0" applyFont="1" applyAlignment="1" applyProtection="1">
      <alignment vertical="center" wrapText="1"/>
      <protection locked="0"/>
    </xf>
    <xf numFmtId="0" fontId="44" fillId="6" borderId="0" xfId="0" applyFont="1" applyFill="1" applyAlignment="1" applyProtection="1">
      <alignment vertical="center" wrapText="1"/>
      <protection locked="0"/>
    </xf>
    <xf numFmtId="0" fontId="52" fillId="7" borderId="0" xfId="0" applyFont="1" applyFill="1"/>
    <xf numFmtId="0" fontId="48" fillId="0" borderId="0" xfId="0" applyFont="1" applyAlignment="1">
      <alignment vertical="center" wrapText="1"/>
    </xf>
    <xf numFmtId="0" fontId="48" fillId="0" borderId="0" xfId="0" applyFont="1" applyAlignment="1">
      <alignment horizontal="left" vertical="center" wrapText="1"/>
    </xf>
    <xf numFmtId="0" fontId="16" fillId="6" borderId="0" xfId="0" applyFont="1" applyFill="1" applyAlignment="1">
      <alignment horizontal="left" vertical="center" wrapText="1"/>
    </xf>
    <xf numFmtId="0" fontId="16" fillId="9" borderId="62" xfId="0" applyFont="1" applyFill="1" applyBorder="1" applyAlignment="1">
      <alignment horizontal="left" vertical="center" wrapText="1"/>
    </xf>
    <xf numFmtId="0" fontId="10" fillId="9" borderId="62" xfId="0" applyFont="1" applyFill="1" applyBorder="1" applyAlignment="1" applyProtection="1">
      <alignment vertical="center" wrapText="1"/>
      <protection locked="0"/>
    </xf>
    <xf numFmtId="0" fontId="2" fillId="9" borderId="62" xfId="0" applyFont="1" applyFill="1" applyBorder="1" applyAlignment="1">
      <alignment horizontal="left" vertical="center" wrapText="1"/>
    </xf>
    <xf numFmtId="0" fontId="31" fillId="4" borderId="62" xfId="0" applyFont="1" applyFill="1" applyBorder="1" applyAlignment="1" applyProtection="1">
      <alignment horizontal="left" vertical="center" wrapText="1"/>
      <protection locked="0"/>
    </xf>
    <xf numFmtId="0" fontId="8" fillId="6" borderId="0" xfId="0" applyFont="1" applyFill="1" applyAlignment="1">
      <alignment vertical="center"/>
    </xf>
    <xf numFmtId="2" fontId="2" fillId="4" borderId="62" xfId="0" applyNumberFormat="1" applyFont="1" applyFill="1" applyBorder="1" applyAlignment="1" applyProtection="1">
      <alignment horizontal="center"/>
      <protection locked="0"/>
    </xf>
    <xf numFmtId="170" fontId="53" fillId="4" borderId="81" xfId="0" applyNumberFormat="1" applyFont="1" applyFill="1" applyBorder="1" applyAlignment="1" applyProtection="1">
      <alignment horizontal="center"/>
      <protection locked="0"/>
    </xf>
    <xf numFmtId="0" fontId="54" fillId="4" borderId="61" xfId="0" applyFont="1" applyFill="1" applyBorder="1" applyAlignment="1" applyProtection="1">
      <alignment horizontal="left" vertical="top" wrapText="1"/>
      <protection locked="0"/>
    </xf>
    <xf numFmtId="171" fontId="2" fillId="0" borderId="62" xfId="1" applyNumberFormat="1" applyFont="1" applyBorder="1" applyAlignment="1" applyProtection="1">
      <alignment horizontal="right" vertical="center"/>
    </xf>
    <xf numFmtId="171" fontId="17" fillId="11" borderId="62" xfId="1" applyNumberFormat="1" applyFont="1" applyFill="1" applyBorder="1" applyAlignment="1" applyProtection="1">
      <alignment horizontal="right" vertical="center"/>
    </xf>
    <xf numFmtId="171" fontId="18" fillId="2" borderId="62" xfId="1" applyNumberFormat="1" applyFont="1" applyFill="1" applyBorder="1" applyAlignment="1" applyProtection="1">
      <alignment horizontal="right" vertical="center"/>
    </xf>
    <xf numFmtId="0" fontId="2" fillId="4" borderId="62" xfId="0" applyFont="1" applyFill="1" applyBorder="1" applyProtection="1">
      <protection locked="0"/>
    </xf>
    <xf numFmtId="4" fontId="2" fillId="4" borderId="62" xfId="1" applyNumberFormat="1" applyFont="1" applyFill="1" applyBorder="1" applyAlignment="1" applyProtection="1">
      <alignment horizontal="center"/>
      <protection locked="0"/>
    </xf>
    <xf numFmtId="4" fontId="13" fillId="4" borderId="62" xfId="0" applyNumberFormat="1" applyFont="1" applyFill="1" applyBorder="1" applyAlignment="1" applyProtection="1">
      <alignment horizontal="center" vertical="center" wrapText="1"/>
      <protection locked="0"/>
    </xf>
    <xf numFmtId="0" fontId="10" fillId="13" borderId="27" xfId="0" applyFont="1" applyFill="1" applyBorder="1" applyAlignment="1">
      <alignment horizontal="left" vertical="center" wrapText="1"/>
    </xf>
    <xf numFmtId="0" fontId="10" fillId="13" borderId="71" xfId="0" applyFont="1" applyFill="1" applyBorder="1" applyAlignment="1">
      <alignment horizontal="left" vertical="center" wrapText="1"/>
    </xf>
    <xf numFmtId="0" fontId="10" fillId="13" borderId="72" xfId="0" applyFont="1" applyFill="1" applyBorder="1" applyAlignment="1">
      <alignment horizontal="left" vertical="center" wrapText="1"/>
    </xf>
    <xf numFmtId="14" fontId="10" fillId="4" borderId="62" xfId="0" applyNumberFormat="1" applyFont="1" applyFill="1" applyBorder="1" applyAlignment="1" applyProtection="1">
      <alignment horizontal="left" vertical="center"/>
      <protection locked="0"/>
    </xf>
    <xf numFmtId="0" fontId="35" fillId="6" borderId="0" xfId="0" applyFont="1" applyFill="1" applyAlignment="1">
      <alignment horizontal="left" vertical="center"/>
    </xf>
    <xf numFmtId="0" fontId="10" fillId="4" borderId="62" xfId="0" applyFont="1" applyFill="1" applyBorder="1" applyAlignment="1" applyProtection="1">
      <alignment horizontal="left" vertical="center"/>
      <protection locked="0"/>
    </xf>
    <xf numFmtId="0" fontId="10" fillId="4" borderId="62" xfId="0" applyFont="1" applyFill="1" applyBorder="1" applyAlignment="1" applyProtection="1">
      <alignment horizontal="left" vertical="center" wrapText="1"/>
      <protection locked="0"/>
    </xf>
    <xf numFmtId="0" fontId="16" fillId="9" borderId="62" xfId="0" applyFont="1" applyFill="1" applyBorder="1" applyAlignment="1">
      <alignment horizontal="left" vertical="center" wrapText="1"/>
    </xf>
    <xf numFmtId="9" fontId="10" fillId="4" borderId="62" xfId="2" applyFont="1" applyFill="1" applyBorder="1" applyAlignment="1" applyProtection="1">
      <alignment horizontal="left" vertical="center" wrapText="1"/>
      <protection locked="0"/>
    </xf>
    <xf numFmtId="0" fontId="48" fillId="0" borderId="0" xfId="0" applyFont="1" applyAlignment="1">
      <alignment horizontal="left" vertical="center" wrapText="1"/>
    </xf>
    <xf numFmtId="0" fontId="2" fillId="4" borderId="62" xfId="0" applyFont="1" applyFill="1" applyBorder="1" applyAlignment="1" applyProtection="1">
      <alignment horizontal="center" vertical="top"/>
      <protection locked="0"/>
    </xf>
    <xf numFmtId="0" fontId="23" fillId="2" borderId="62" xfId="0" applyFont="1" applyFill="1" applyBorder="1" applyAlignment="1">
      <alignment horizontal="left" vertical="center" wrapText="1"/>
    </xf>
    <xf numFmtId="0" fontId="2" fillId="4" borderId="62" xfId="0" applyFont="1" applyFill="1" applyBorder="1" applyAlignment="1" applyProtection="1">
      <alignment horizontal="center"/>
      <protection locked="0"/>
    </xf>
    <xf numFmtId="0" fontId="18" fillId="11" borderId="62" xfId="0" applyFont="1" applyFill="1" applyBorder="1" applyAlignment="1">
      <alignment horizontal="left" vertical="center"/>
    </xf>
    <xf numFmtId="168" fontId="18" fillId="11" borderId="62" xfId="1" applyNumberFormat="1" applyFont="1" applyFill="1" applyBorder="1" applyAlignment="1" applyProtection="1">
      <alignment horizontal="right" vertical="center"/>
    </xf>
    <xf numFmtId="0" fontId="36" fillId="10" borderId="0" xfId="0" applyFont="1" applyFill="1" applyAlignment="1">
      <alignment horizontal="left" vertical="top" wrapText="1"/>
    </xf>
    <xf numFmtId="0" fontId="16" fillId="10" borderId="0" xfId="0" applyFont="1" applyFill="1" applyAlignment="1">
      <alignment horizontal="left" vertical="top" wrapText="1"/>
    </xf>
    <xf numFmtId="0" fontId="10" fillId="8" borderId="50" xfId="0" applyFont="1" applyFill="1" applyBorder="1" applyAlignment="1">
      <alignment horizontal="left" vertical="center" wrapText="1"/>
    </xf>
    <xf numFmtId="0" fontId="10" fillId="8" borderId="0" xfId="0" applyFont="1" applyFill="1" applyAlignment="1">
      <alignment horizontal="left" vertical="center" wrapText="1"/>
    </xf>
    <xf numFmtId="0" fontId="9" fillId="6" borderId="10" xfId="0" applyFont="1" applyFill="1" applyBorder="1" applyAlignment="1">
      <alignment horizontal="left" vertical="center" wrapText="1"/>
    </xf>
    <xf numFmtId="0" fontId="9" fillId="6" borderId="2" xfId="0" applyFont="1" applyFill="1" applyBorder="1" applyAlignment="1">
      <alignment horizontal="left" vertical="center" wrapText="1"/>
    </xf>
    <xf numFmtId="0" fontId="9" fillId="6" borderId="11" xfId="0" applyFont="1" applyFill="1" applyBorder="1" applyAlignment="1">
      <alignment horizontal="left" vertical="center" wrapText="1"/>
    </xf>
    <xf numFmtId="44" fontId="2" fillId="8" borderId="62" xfId="0" applyNumberFormat="1" applyFont="1" applyFill="1" applyBorder="1" applyAlignment="1">
      <alignment horizontal="center" vertical="center" wrapText="1"/>
    </xf>
    <xf numFmtId="168" fontId="40" fillId="3" borderId="62" xfId="0" quotePrefix="1" applyNumberFormat="1" applyFont="1" applyFill="1" applyBorder="1" applyAlignment="1">
      <alignment horizontal="center" vertical="center" wrapText="1"/>
    </xf>
    <xf numFmtId="0" fontId="2" fillId="8" borderId="62" xfId="0" applyFont="1" applyFill="1" applyBorder="1" applyAlignment="1">
      <alignment horizontal="center" vertical="center"/>
    </xf>
    <xf numFmtId="0" fontId="47" fillId="12" borderId="0" xfId="0" applyFont="1" applyFill="1" applyAlignment="1">
      <alignment horizontal="left" vertical="center" wrapText="1"/>
    </xf>
    <xf numFmtId="0" fontId="8" fillId="0" borderId="0" xfId="0" applyFont="1" applyAlignment="1">
      <alignment horizontal="left" vertical="center" wrapText="1"/>
    </xf>
    <xf numFmtId="0" fontId="47" fillId="12" borderId="0" xfId="0" applyFont="1" applyFill="1" applyAlignment="1">
      <alignment horizontal="left" wrapText="1"/>
    </xf>
    <xf numFmtId="0" fontId="8" fillId="4" borderId="62" xfId="0" applyFont="1" applyFill="1" applyBorder="1" applyAlignment="1" applyProtection="1">
      <alignment horizontal="left" vertical="center" wrapText="1"/>
      <protection locked="0"/>
    </xf>
    <xf numFmtId="168" fontId="4" fillId="3" borderId="62" xfId="0" quotePrefix="1" applyNumberFormat="1" applyFont="1" applyFill="1" applyBorder="1" applyAlignment="1">
      <alignment horizontal="center" vertical="center" wrapText="1"/>
    </xf>
    <xf numFmtId="0" fontId="2" fillId="4" borderId="49" xfId="0" applyFont="1" applyFill="1" applyBorder="1" applyAlignment="1" applyProtection="1">
      <alignment horizontal="center"/>
      <protection locked="0"/>
    </xf>
    <xf numFmtId="0" fontId="2" fillId="4" borderId="15" xfId="0" applyFont="1" applyFill="1" applyBorder="1" applyAlignment="1" applyProtection="1">
      <alignment horizontal="center"/>
      <protection locked="0"/>
    </xf>
    <xf numFmtId="0" fontId="2" fillId="4" borderId="73" xfId="0" applyFont="1" applyFill="1" applyBorder="1" applyAlignment="1" applyProtection="1">
      <alignment horizontal="center"/>
      <protection locked="0"/>
    </xf>
    <xf numFmtId="0" fontId="23" fillId="2" borderId="2" xfId="0" applyFont="1" applyFill="1" applyBorder="1" applyAlignment="1">
      <alignment horizontal="right" vertical="center" wrapText="1"/>
    </xf>
    <xf numFmtId="0" fontId="23" fillId="2" borderId="22" xfId="0" applyFont="1" applyFill="1" applyBorder="1" applyAlignment="1">
      <alignment horizontal="right" vertical="center" wrapText="1"/>
    </xf>
    <xf numFmtId="168" fontId="18" fillId="11" borderId="10" xfId="1" applyNumberFormat="1" applyFont="1" applyFill="1" applyBorder="1" applyAlignment="1" applyProtection="1">
      <alignment horizontal="right" vertical="center"/>
    </xf>
    <xf numFmtId="168" fontId="18" fillId="11" borderId="2" xfId="1" applyNumberFormat="1" applyFont="1" applyFill="1" applyBorder="1" applyAlignment="1" applyProtection="1">
      <alignment horizontal="right" vertical="center"/>
    </xf>
    <xf numFmtId="168" fontId="18" fillId="11" borderId="22" xfId="1" applyNumberFormat="1" applyFont="1" applyFill="1" applyBorder="1" applyAlignment="1" applyProtection="1">
      <alignment horizontal="right" vertical="center"/>
    </xf>
    <xf numFmtId="0" fontId="28" fillId="0" borderId="0" xfId="0" applyFont="1" applyAlignment="1">
      <alignment horizontal="left" vertical="center" wrapText="1"/>
    </xf>
    <xf numFmtId="0" fontId="5" fillId="11" borderId="42" xfId="0" applyFont="1" applyFill="1" applyBorder="1" applyAlignment="1">
      <alignment horizontal="left" vertical="center"/>
    </xf>
    <xf numFmtId="0" fontId="5" fillId="11" borderId="43" xfId="0" applyFont="1" applyFill="1" applyBorder="1" applyAlignment="1">
      <alignment horizontal="left" vertical="center"/>
    </xf>
    <xf numFmtId="0" fontId="5" fillId="11" borderId="44" xfId="0" applyFont="1" applyFill="1" applyBorder="1" applyAlignment="1">
      <alignment horizontal="left" vertical="center"/>
    </xf>
    <xf numFmtId="165" fontId="6" fillId="11" borderId="42" xfId="1" applyNumberFormat="1" applyFont="1" applyFill="1" applyBorder="1" applyAlignment="1" applyProtection="1">
      <alignment horizontal="center" vertical="center"/>
    </xf>
    <xf numFmtId="165" fontId="6" fillId="11" borderId="44" xfId="1" applyNumberFormat="1" applyFont="1" applyFill="1" applyBorder="1" applyAlignment="1" applyProtection="1">
      <alignment horizontal="center" vertical="center"/>
    </xf>
    <xf numFmtId="0" fontId="15" fillId="12" borderId="0" xfId="0" applyFont="1" applyFill="1" applyAlignment="1">
      <alignment horizontal="left" wrapText="1"/>
    </xf>
    <xf numFmtId="0" fontId="28" fillId="0" borderId="0" xfId="0" applyFont="1" applyAlignment="1">
      <alignment horizontal="center" vertical="center" wrapText="1"/>
    </xf>
    <xf numFmtId="0" fontId="2" fillId="4" borderId="66" xfId="0" applyFont="1" applyFill="1" applyBorder="1" applyAlignment="1" applyProtection="1">
      <alignment horizontal="center"/>
      <protection locked="0"/>
    </xf>
    <xf numFmtId="0" fontId="2" fillId="4" borderId="12" xfId="0" applyFont="1" applyFill="1" applyBorder="1" applyAlignment="1" applyProtection="1">
      <alignment horizontal="center"/>
      <protection locked="0"/>
    </xf>
    <xf numFmtId="0" fontId="2" fillId="4" borderId="67" xfId="0" applyFont="1" applyFill="1" applyBorder="1" applyAlignment="1" applyProtection="1">
      <alignment horizontal="center"/>
      <protection locked="0"/>
    </xf>
    <xf numFmtId="0" fontId="2" fillId="4" borderId="68" xfId="0" applyFont="1" applyFill="1" applyBorder="1" applyAlignment="1" applyProtection="1">
      <alignment horizontal="center"/>
      <protection locked="0"/>
    </xf>
    <xf numFmtId="0" fontId="2" fillId="4" borderId="69" xfId="0" applyFont="1" applyFill="1" applyBorder="1" applyAlignment="1" applyProtection="1">
      <alignment horizontal="center"/>
      <protection locked="0"/>
    </xf>
    <xf numFmtId="0" fontId="2" fillId="4" borderId="70" xfId="0" applyFont="1" applyFill="1" applyBorder="1" applyAlignment="1" applyProtection="1">
      <alignment horizontal="center"/>
      <protection locked="0"/>
    </xf>
    <xf numFmtId="0" fontId="2" fillId="4" borderId="27" xfId="0" applyFont="1" applyFill="1" applyBorder="1" applyAlignment="1" applyProtection="1">
      <alignment horizontal="center"/>
      <protection locked="0"/>
    </xf>
    <xf numFmtId="0" fontId="2" fillId="4" borderId="71" xfId="0" applyFont="1" applyFill="1" applyBorder="1" applyAlignment="1" applyProtection="1">
      <alignment horizontal="center"/>
      <protection locked="0"/>
    </xf>
    <xf numFmtId="0" fontId="2" fillId="4" borderId="72" xfId="0" applyFont="1" applyFill="1" applyBorder="1" applyAlignment="1" applyProtection="1">
      <alignment horizontal="center"/>
      <protection locked="0"/>
    </xf>
    <xf numFmtId="0" fontId="23" fillId="2" borderId="2" xfId="0" applyFont="1" applyFill="1" applyBorder="1" applyAlignment="1">
      <alignment horizontal="right" wrapText="1"/>
    </xf>
    <xf numFmtId="0" fontId="23" fillId="2" borderId="53" xfId="0" applyFont="1" applyFill="1" applyBorder="1" applyAlignment="1">
      <alignment horizontal="right" wrapText="1"/>
    </xf>
    <xf numFmtId="0" fontId="23" fillId="2" borderId="22" xfId="0" applyFont="1" applyFill="1" applyBorder="1" applyAlignment="1">
      <alignment horizontal="right" wrapText="1"/>
    </xf>
    <xf numFmtId="0" fontId="23" fillId="2" borderId="16" xfId="0" applyFont="1" applyFill="1" applyBorder="1" applyAlignment="1">
      <alignment horizontal="right" wrapText="1"/>
    </xf>
    <xf numFmtId="0" fontId="23" fillId="2" borderId="0" xfId="0" applyFont="1" applyFill="1" applyAlignment="1">
      <alignment horizontal="right" wrapText="1"/>
    </xf>
    <xf numFmtId="0" fontId="2" fillId="8" borderId="80" xfId="0" applyFont="1" applyFill="1" applyBorder="1" applyAlignment="1">
      <alignment horizontal="center" vertical="center"/>
    </xf>
    <xf numFmtId="0" fontId="2" fillId="8" borderId="2" xfId="0" applyFont="1" applyFill="1" applyBorder="1" applyAlignment="1">
      <alignment horizontal="center" vertical="center"/>
    </xf>
    <xf numFmtId="0" fontId="2" fillId="8" borderId="22" xfId="0" applyFont="1" applyFill="1" applyBorder="1" applyAlignment="1">
      <alignment horizontal="center" vertical="center"/>
    </xf>
    <xf numFmtId="44" fontId="2" fillId="8" borderId="28" xfId="0" applyNumberFormat="1" applyFont="1" applyFill="1" applyBorder="1" applyAlignment="1">
      <alignment horizontal="center" vertical="center" wrapText="1"/>
    </xf>
    <xf numFmtId="44" fontId="2" fillId="8" borderId="2" xfId="0" applyNumberFormat="1" applyFont="1" applyFill="1" applyBorder="1" applyAlignment="1">
      <alignment horizontal="center" vertical="center" wrapText="1"/>
    </xf>
    <xf numFmtId="0" fontId="23" fillId="2" borderId="32" xfId="0" applyFont="1" applyFill="1" applyBorder="1" applyAlignment="1">
      <alignment horizontal="right" vertical="center" wrapText="1"/>
    </xf>
    <xf numFmtId="0" fontId="23" fillId="2" borderId="33" xfId="0" applyFont="1" applyFill="1" applyBorder="1" applyAlignment="1">
      <alignment horizontal="right" vertical="center" wrapText="1"/>
    </xf>
    <xf numFmtId="0" fontId="23" fillId="2" borderId="79" xfId="0" applyFont="1" applyFill="1" applyBorder="1" applyAlignment="1">
      <alignment horizontal="right" wrapText="1"/>
    </xf>
    <xf numFmtId="0" fontId="2" fillId="4" borderId="63" xfId="0" applyFont="1" applyFill="1" applyBorder="1" applyAlignment="1" applyProtection="1">
      <alignment horizontal="center"/>
      <protection locked="0"/>
    </xf>
    <xf numFmtId="0" fontId="2" fillId="4" borderId="64" xfId="0" applyFont="1" applyFill="1" applyBorder="1" applyAlignment="1" applyProtection="1">
      <alignment horizontal="center"/>
      <protection locked="0"/>
    </xf>
    <xf numFmtId="0" fontId="2" fillId="4" borderId="65" xfId="0" applyFont="1" applyFill="1" applyBorder="1" applyAlignment="1" applyProtection="1">
      <alignment horizontal="center"/>
      <protection locked="0"/>
    </xf>
    <xf numFmtId="168" fontId="4" fillId="3" borderId="29" xfId="0" quotePrefix="1" applyNumberFormat="1" applyFont="1" applyFill="1" applyBorder="1" applyAlignment="1">
      <alignment horizontal="center" vertical="center" wrapText="1"/>
    </xf>
    <xf numFmtId="168" fontId="4" fillId="3" borderId="31" xfId="0" quotePrefix="1" applyNumberFormat="1" applyFont="1" applyFill="1" applyBorder="1" applyAlignment="1">
      <alignment horizontal="center" vertical="center" wrapText="1"/>
    </xf>
    <xf numFmtId="168" fontId="4" fillId="3" borderId="9" xfId="0" quotePrefix="1" applyNumberFormat="1" applyFont="1" applyFill="1" applyBorder="1" applyAlignment="1">
      <alignment horizontal="center" vertical="center" wrapText="1"/>
    </xf>
    <xf numFmtId="0" fontId="0" fillId="0" borderId="48" xfId="3" applyFont="1" applyBorder="1" applyAlignment="1">
      <alignment horizontal="left" vertical="center" wrapText="1"/>
    </xf>
    <xf numFmtId="0" fontId="20" fillId="0" borderId="47" xfId="3" applyBorder="1" applyAlignment="1">
      <alignment horizontal="left" vertical="center" wrapText="1"/>
    </xf>
    <xf numFmtId="0" fontId="20" fillId="0" borderId="46" xfId="3" applyBorder="1" applyAlignment="1">
      <alignment horizontal="left" vertical="center" wrapText="1"/>
    </xf>
    <xf numFmtId="0" fontId="0" fillId="6" borderId="60" xfId="3" applyFont="1" applyFill="1" applyBorder="1" applyAlignment="1">
      <alignment horizontal="left" vertical="center" wrapText="1"/>
    </xf>
    <xf numFmtId="0" fontId="0" fillId="6" borderId="76" xfId="0" applyFill="1" applyBorder="1" applyAlignment="1">
      <alignment horizontal="left" vertical="center" wrapText="1"/>
    </xf>
    <xf numFmtId="0" fontId="0" fillId="6" borderId="61" xfId="0" applyFill="1" applyBorder="1" applyAlignment="1">
      <alignment horizontal="left" vertical="center" wrapText="1"/>
    </xf>
    <xf numFmtId="0" fontId="20" fillId="6" borderId="76" xfId="3" applyFill="1" applyBorder="1" applyAlignment="1">
      <alignment horizontal="left" vertical="center" wrapText="1"/>
    </xf>
    <xf numFmtId="0" fontId="20" fillId="6" borderId="61" xfId="3" applyFill="1" applyBorder="1" applyAlignment="1">
      <alignment horizontal="left" vertical="center" wrapText="1"/>
    </xf>
    <xf numFmtId="0" fontId="1" fillId="0" borderId="60" xfId="3" applyFont="1" applyBorder="1" applyAlignment="1">
      <alignment horizontal="left" vertical="center" wrapText="1"/>
    </xf>
    <xf numFmtId="0" fontId="1" fillId="0" borderId="76" xfId="3" applyFont="1" applyBorder="1" applyAlignment="1">
      <alignment horizontal="left" vertical="center" wrapText="1"/>
    </xf>
    <xf numFmtId="0" fontId="1" fillId="0" borderId="61" xfId="3" applyFont="1" applyBorder="1" applyAlignment="1">
      <alignment horizontal="left" vertical="center" wrapText="1"/>
    </xf>
    <xf numFmtId="0" fontId="0" fillId="0" borderId="60" xfId="3" applyFont="1" applyBorder="1" applyAlignment="1">
      <alignment horizontal="left" vertical="center" wrapText="1"/>
    </xf>
    <xf numFmtId="0" fontId="20" fillId="0" borderId="76" xfId="3" applyBorder="1" applyAlignment="1">
      <alignment horizontal="left" vertical="center" wrapText="1"/>
    </xf>
    <xf numFmtId="0" fontId="20" fillId="0" borderId="61" xfId="3" applyBorder="1" applyAlignment="1">
      <alignment horizontal="left" vertical="center" wrapText="1"/>
    </xf>
    <xf numFmtId="0" fontId="20" fillId="0" borderId="60" xfId="3" applyBorder="1" applyAlignment="1">
      <alignment horizontal="left" vertical="center" wrapText="1"/>
    </xf>
    <xf numFmtId="175" fontId="2" fillId="0" borderId="62" xfId="0" applyNumberFormat="1" applyFont="1" applyBorder="1"/>
    <xf numFmtId="175" fontId="17" fillId="11" borderId="62" xfId="1" applyNumberFormat="1" applyFont="1" applyFill="1" applyBorder="1" applyAlignment="1" applyProtection="1">
      <alignment horizontal="right" vertical="center"/>
    </xf>
    <xf numFmtId="175" fontId="18" fillId="11" borderId="62" xfId="0" applyNumberFormat="1" applyFont="1" applyFill="1" applyBorder="1" applyAlignment="1">
      <alignment horizontal="left" vertical="center"/>
    </xf>
  </cellXfs>
  <cellStyles count="7">
    <cellStyle name="Comma" xfId="1" builtinId="3"/>
    <cellStyle name="Komma 2" xfId="4" xr:uid="{AF6994C2-B5E5-4702-B385-1F0DEC20CF5E}"/>
    <cellStyle name="Normal" xfId="0" builtinId="0"/>
    <cellStyle name="Normal 2" xfId="6" xr:uid="{74B1CBA3-179B-41D9-B418-A32FF56973C9}"/>
    <cellStyle name="Percent" xfId="2" builtinId="5"/>
    <cellStyle name="Prozent 2" xfId="5" xr:uid="{5E911F03-E4D6-4B34-B83D-DE492946E5A1}"/>
    <cellStyle name="Standard 2" xfId="3" xr:uid="{631DCE07-6E71-4442-9620-9DF5CB267D9A}"/>
  </cellStyles>
  <dxfs count="171">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ont>
        <color theme="0" tint="-0.34998626667073579"/>
      </font>
      <fill>
        <patternFill>
          <bgColor theme="0" tint="-0.34998626667073579"/>
        </patternFill>
      </fill>
      <border>
        <left/>
        <right/>
        <top/>
        <bottom/>
      </border>
    </dxf>
    <dxf>
      <fill>
        <patternFill>
          <bgColor rgb="FFFFFF00"/>
        </patternFill>
      </fill>
    </dxf>
    <dxf>
      <fill>
        <patternFill>
          <bgColor rgb="FFFFFF00"/>
        </patternFill>
      </fill>
    </dxf>
    <dxf>
      <fill>
        <patternFill>
          <bgColor rgb="FFFFFF00"/>
        </patternFill>
      </fill>
    </dxf>
    <dxf>
      <fill>
        <patternFill>
          <bgColor rgb="FFFFFF00"/>
        </patternFill>
      </fill>
    </dxf>
    <dxf>
      <font>
        <color theme="0" tint="-0.24994659260841701"/>
      </font>
      <numFmt numFmtId="2" formatCode="0.00"/>
      <fill>
        <patternFill>
          <bgColor theme="0" tint="-0.24994659260841701"/>
        </patternFill>
      </fill>
    </dxf>
    <dxf>
      <font>
        <color theme="0" tint="-0.34998626667073579"/>
      </font>
      <fill>
        <patternFill>
          <bgColor theme="0" tint="-0.34998626667073579"/>
        </patternFill>
      </fill>
      <border>
        <left/>
        <right/>
        <top/>
        <bottom/>
      </border>
    </dxf>
    <dxf>
      <font>
        <color theme="0" tint="-0.34998626667073579"/>
      </font>
      <fill>
        <patternFill>
          <bgColor theme="0" tint="-0.34998626667073579"/>
        </patternFill>
      </fill>
      <border>
        <left/>
        <right/>
        <top/>
        <bottom/>
      </border>
    </dxf>
    <dxf>
      <font>
        <color theme="0" tint="-0.24994659260841701"/>
      </font>
      <numFmt numFmtId="2" formatCode="0.00"/>
      <fill>
        <patternFill>
          <bgColor theme="0" tint="-0.24994659260841701"/>
        </patternFill>
      </fill>
    </dxf>
    <dxf>
      <font>
        <color theme="0" tint="-0.24994659260841701"/>
      </font>
      <numFmt numFmtId="2" formatCode="0.00"/>
      <fill>
        <patternFill>
          <bgColor theme="0" tint="-0.24994659260841701"/>
        </patternFill>
      </fill>
    </dxf>
    <dxf>
      <font>
        <color theme="0" tint="-0.34998626667073579"/>
      </font>
      <fill>
        <patternFill>
          <bgColor theme="0" tint="-0.34998626667073579"/>
        </patternFill>
      </fill>
      <border>
        <left/>
        <right/>
        <top/>
        <bottom/>
      </border>
    </dxf>
    <dxf>
      <fill>
        <patternFill>
          <bgColor rgb="FFFFFF00"/>
        </patternFill>
      </fill>
    </dxf>
    <dxf>
      <fill>
        <patternFill>
          <bgColor rgb="FFFFFF00"/>
        </patternFill>
      </fill>
    </dxf>
    <dxf>
      <fill>
        <patternFill>
          <bgColor rgb="FFFF0000"/>
        </patternFill>
      </fill>
    </dxf>
    <dxf>
      <font>
        <color theme="0" tint="-0.34998626667073579"/>
      </font>
      <fill>
        <patternFill>
          <bgColor theme="0" tint="-0.34998626667073579"/>
        </patternFill>
      </fill>
      <border>
        <left/>
        <right/>
        <top/>
        <bottom/>
      </border>
    </dxf>
    <dxf>
      <font>
        <color theme="0" tint="-0.24994659260841701"/>
      </font>
      <numFmt numFmtId="2" formatCode="0.00"/>
      <fill>
        <patternFill>
          <bgColor theme="0" tint="-0.24994659260841701"/>
        </patternFill>
      </fill>
    </dxf>
    <dxf>
      <font>
        <color theme="0"/>
      </font>
      <fill>
        <patternFill patternType="solid">
          <bgColor theme="0"/>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patternType="solid">
          <bgColor theme="0"/>
        </patternFill>
      </fill>
    </dxf>
    <dxf>
      <border>
        <left style="thin">
          <color auto="1"/>
        </left>
        <right style="thin">
          <color auto="1"/>
        </right>
        <top style="thin">
          <color auto="1"/>
        </top>
        <bottom style="thin">
          <color auto="1"/>
        </bottom>
        <vertical/>
        <horizontal/>
      </border>
    </dxf>
    <dxf>
      <font>
        <color theme="0"/>
      </font>
      <fill>
        <patternFill patternType="solid">
          <bgColor theme="0"/>
        </patternFill>
      </fill>
    </dxf>
    <dxf>
      <border>
        <left style="thin">
          <color auto="1"/>
        </left>
        <right style="thin">
          <color auto="1"/>
        </right>
        <top style="thin">
          <color auto="1"/>
        </top>
        <bottom style="thin">
          <color auto="1"/>
        </bottom>
        <vertical/>
        <horizontal/>
      </border>
    </dxf>
    <dxf>
      <font>
        <color theme="0"/>
      </font>
      <fill>
        <patternFill patternType="solid">
          <bgColor theme="0"/>
        </patternFill>
      </fill>
    </dxf>
    <dxf>
      <border>
        <left style="thin">
          <color auto="1"/>
        </left>
        <right style="thin">
          <color auto="1"/>
        </right>
        <top style="thin">
          <color auto="1"/>
        </top>
        <bottom style="thin">
          <color auto="1"/>
        </bottom>
        <vertical/>
        <horizontal/>
      </border>
    </dxf>
    <dxf>
      <font>
        <color theme="0"/>
      </font>
      <fill>
        <patternFill patternType="solid">
          <bgColor theme="0"/>
        </patternFill>
      </fill>
    </dxf>
    <dxf>
      <border>
        <left style="thin">
          <color auto="1"/>
        </left>
        <right style="thin">
          <color auto="1"/>
        </right>
        <top style="thin">
          <color auto="1"/>
        </top>
        <bottom style="thin">
          <color auto="1"/>
        </bottom>
        <vertical/>
        <horizontal/>
      </border>
    </dxf>
    <dxf>
      <font>
        <color theme="0"/>
      </font>
      <fill>
        <patternFill patternType="solid">
          <bgColor theme="0"/>
        </patternFill>
      </fill>
    </dxf>
    <dxf>
      <border>
        <left style="thin">
          <color auto="1"/>
        </left>
        <right style="thin">
          <color auto="1"/>
        </right>
        <top style="thin">
          <color auto="1"/>
        </top>
        <bottom style="thin">
          <color auto="1"/>
        </bottom>
        <vertical/>
        <horizontal/>
      </border>
    </dxf>
    <dxf>
      <font>
        <color theme="0"/>
      </font>
      <fill>
        <patternFill patternType="solid">
          <bgColor theme="0"/>
        </patternFill>
      </fill>
    </dxf>
    <dxf>
      <font>
        <color theme="0"/>
      </font>
    </dxf>
    <dxf>
      <font>
        <color theme="0" tint="-0.34998626667073579"/>
      </font>
      <fill>
        <patternFill>
          <bgColor theme="0" tint="-0.34998626667073579"/>
        </patternFill>
      </fill>
      <border>
        <left/>
        <right/>
        <top/>
        <bottom/>
      </border>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ont>
        <color theme="0" tint="-0.34998626667073579"/>
      </font>
      <fill>
        <patternFill>
          <bgColor theme="0" tint="-0.34998626667073579"/>
        </patternFill>
      </fill>
      <border>
        <left/>
        <right/>
        <top/>
        <bottom/>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tint="-0.24994659260841701"/>
      </font>
      <numFmt numFmtId="2" formatCode="0.00"/>
      <fill>
        <patternFill>
          <bgColor theme="0" tint="-0.24994659260841701"/>
        </patternFill>
      </fill>
    </dxf>
    <dxf>
      <font>
        <color theme="0" tint="-0.34998626667073579"/>
      </font>
      <fill>
        <patternFill>
          <bgColor theme="0" tint="-0.34998626667073579"/>
        </patternFill>
      </fill>
      <border>
        <left/>
        <right/>
        <top/>
        <bottom/>
      </border>
    </dxf>
    <dxf>
      <font>
        <color theme="0" tint="-0.24994659260841701"/>
      </font>
      <numFmt numFmtId="2" formatCode="0.00"/>
      <fill>
        <patternFill>
          <bgColor theme="0" tint="-0.24994659260841701"/>
        </patternFill>
      </fill>
    </dxf>
    <dxf>
      <font>
        <color theme="0" tint="-0.34998626667073579"/>
      </font>
      <fill>
        <patternFill>
          <bgColor theme="0" tint="-0.34998626667073579"/>
        </patternFill>
      </fill>
      <border>
        <left/>
        <right/>
        <top/>
        <bottom/>
      </border>
    </dxf>
    <dxf>
      <fill>
        <patternFill>
          <bgColor rgb="FFFFFF00"/>
        </patternFill>
      </fill>
    </dxf>
    <dxf>
      <font>
        <color theme="0" tint="-0.34998626667073579"/>
      </font>
      <fill>
        <patternFill>
          <bgColor theme="0" tint="-0.34998626667073579"/>
        </patternFill>
      </fill>
      <border>
        <left/>
        <right/>
        <top/>
        <bottom/>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color theme="0"/>
      </font>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ont>
        <color theme="0" tint="-0.34998626667073579"/>
      </font>
      <fill>
        <patternFill>
          <bgColor theme="0" tint="-0.34998626667073579"/>
        </patternFill>
      </fill>
      <border>
        <left/>
        <right/>
        <top/>
        <bottom/>
      </border>
    </dxf>
    <dxf>
      <font>
        <color theme="0" tint="-0.34998626667073579"/>
      </font>
      <fill>
        <patternFill>
          <bgColor theme="0" tint="-0.34998626667073579"/>
        </patternFill>
      </fill>
      <border>
        <left/>
        <right/>
        <top/>
        <bottom/>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tint="-0.34998626667073579"/>
      </font>
      <fill>
        <patternFill>
          <bgColor theme="0" tint="-0.34998626667073579"/>
        </patternFill>
      </fill>
      <border>
        <left/>
        <right/>
        <top/>
        <bottom/>
      </border>
    </dxf>
    <dxf>
      <font>
        <color theme="0" tint="-0.24994659260841701"/>
      </font>
      <numFmt numFmtId="2" formatCode="0.00"/>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tint="-0.34998626667073579"/>
      </font>
      <fill>
        <patternFill>
          <bgColor theme="0" tint="-0.34998626667073579"/>
        </patternFill>
      </fill>
      <border>
        <left/>
        <right/>
        <top/>
        <bottom/>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theme="4" tint="0.79998168889431442"/>
        </patternFill>
      </fill>
      <border>
        <left style="thin">
          <color auto="1"/>
        </left>
      </border>
    </dxf>
    <dxf>
      <font>
        <color theme="0"/>
      </font>
      <fill>
        <patternFill>
          <bgColor theme="0"/>
        </patternFill>
      </fill>
    </dxf>
    <dxf>
      <font>
        <color theme="0"/>
      </font>
      <fill>
        <patternFill>
          <bgColor theme="0"/>
        </patternFill>
      </fill>
    </dxf>
    <dxf>
      <fill>
        <patternFill>
          <bgColor theme="5" tint="0.39994506668294322"/>
        </patternFill>
      </fill>
    </dxf>
    <dxf>
      <font>
        <color theme="0"/>
      </font>
      <fill>
        <patternFill>
          <bgColor theme="0"/>
        </patternFill>
      </fill>
    </dxf>
    <dxf>
      <font>
        <color theme="0"/>
      </font>
      <fill>
        <patternFill>
          <bgColor theme="0"/>
        </patternFill>
      </fill>
    </dxf>
    <dxf>
      <fill>
        <patternFill>
          <bgColor theme="5" tint="0.39994506668294322"/>
        </patternFill>
      </fill>
    </dxf>
    <dxf>
      <font>
        <color theme="0"/>
      </font>
      <fill>
        <patternFill>
          <bgColor theme="0"/>
        </patternFill>
      </fill>
    </dxf>
    <dxf>
      <font>
        <color theme="0"/>
      </font>
      <fill>
        <patternFill>
          <bgColor theme="0"/>
        </patternFill>
      </fill>
    </dxf>
    <dxf>
      <fill>
        <patternFill>
          <bgColor theme="5" tint="0.39994506668294322"/>
        </patternFill>
      </fill>
    </dxf>
    <dxf>
      <font>
        <color theme="0"/>
      </font>
      <fill>
        <patternFill>
          <bgColor theme="0"/>
        </patternFill>
      </fill>
    </dxf>
    <dxf>
      <font>
        <color theme="0"/>
      </font>
      <fill>
        <patternFill>
          <bgColor theme="0"/>
        </patternFill>
      </fill>
    </dxf>
    <dxf>
      <font>
        <strike val="0"/>
        <color auto="1"/>
      </font>
      <fill>
        <patternFill>
          <bgColor theme="5" tint="0.39994506668294322"/>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s>
  <tableStyles count="0" defaultTableStyle="TableStyleMedium9"/>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32F48B-DD55-4355-B00C-10480C0D8834}">
  <sheetPr codeName="Tabelle1">
    <tabColor rgb="FF92D050"/>
    <pageSetUpPr fitToPage="1"/>
  </sheetPr>
  <dimension ref="A1:O22"/>
  <sheetViews>
    <sheetView zoomScale="90" zoomScaleNormal="90" zoomScaleSheetLayoutView="90" workbookViewId="0">
      <selection activeCell="E25" sqref="E25"/>
    </sheetView>
  </sheetViews>
  <sheetFormatPr defaultColWidth="11.42578125" defaultRowHeight="12.75"/>
  <cols>
    <col min="1" max="1" width="6.5703125" style="40" customWidth="1"/>
    <col min="2" max="2" width="46.85546875" customWidth="1"/>
    <col min="3" max="3" width="20.28515625" customWidth="1"/>
    <col min="4" max="4" width="21.140625" customWidth="1"/>
    <col min="5" max="5" width="18" customWidth="1"/>
    <col min="6" max="6" width="21" customWidth="1"/>
    <col min="7" max="7" width="37.42578125" customWidth="1"/>
    <col min="8" max="8" width="25.7109375" style="40" hidden="1" customWidth="1"/>
    <col min="15" max="15" width="40.140625" customWidth="1"/>
  </cols>
  <sheetData>
    <row r="1" spans="1:15" s="33" customFormat="1" ht="75" customHeight="1">
      <c r="B1" s="314" t="s">
        <v>0</v>
      </c>
      <c r="C1" s="314"/>
      <c r="D1" s="314"/>
      <c r="E1" s="314"/>
      <c r="F1" s="314"/>
      <c r="G1" s="314"/>
      <c r="J1" s="310" t="s">
        <v>1</v>
      </c>
      <c r="K1" s="311"/>
      <c r="L1" s="311"/>
      <c r="M1" s="311"/>
      <c r="N1" s="311"/>
      <c r="O1" s="312"/>
    </row>
    <row r="2" spans="1:15" s="35" customFormat="1" ht="19.899999999999999" customHeight="1">
      <c r="B2" s="300"/>
      <c r="C2" s="300"/>
      <c r="D2" s="300"/>
      <c r="E2" s="300"/>
      <c r="F2" s="300"/>
      <c r="G2" s="300"/>
    </row>
    <row r="3" spans="1:15" s="1" customFormat="1" ht="30.75" customHeight="1">
      <c r="A3" s="33"/>
      <c r="B3" s="296" t="s">
        <v>2</v>
      </c>
      <c r="C3" s="315" t="s">
        <v>3</v>
      </c>
      <c r="D3" s="315"/>
      <c r="E3" s="315"/>
      <c r="F3" s="315"/>
      <c r="G3" s="315"/>
      <c r="H3" s="33" t="str">
        <f>IF(C3="Bitte eintragen","- Bitte den Namen Ihres Vereins im Feld &lt;Name des Zuschussempfängers&gt; eintragen; "," ")</f>
        <v xml:space="preserve"> </v>
      </c>
    </row>
    <row r="4" spans="1:15" s="33" customFormat="1" ht="12" customHeight="1">
      <c r="B4" s="295"/>
      <c r="C4" s="167"/>
      <c r="D4" s="167"/>
      <c r="E4" s="167"/>
      <c r="F4" s="167"/>
      <c r="G4" s="167"/>
    </row>
    <row r="5" spans="1:15" s="33" customFormat="1" ht="40.15" customHeight="1">
      <c r="B5" s="296" t="s">
        <v>4</v>
      </c>
      <c r="C5" s="316" t="s">
        <v>5</v>
      </c>
      <c r="D5" s="316"/>
      <c r="E5" s="316"/>
      <c r="F5" s="168" t="str">
        <f>IF(C5="Modification to a contract","How many times has the contract been modified?:","")</f>
        <v/>
      </c>
      <c r="G5" s="297" t="s">
        <v>6</v>
      </c>
      <c r="H5" s="33">
        <f>IF(C5="Vertragsanpassung",1,0)</f>
        <v>0</v>
      </c>
    </row>
    <row r="6" spans="1:15" s="33" customFormat="1" ht="51" customHeight="1">
      <c r="B6" s="296" t="s">
        <v>7</v>
      </c>
      <c r="C6" s="316" t="s">
        <v>8</v>
      </c>
      <c r="D6" s="316"/>
      <c r="E6" s="316"/>
      <c r="F6" s="316"/>
      <c r="G6" s="316"/>
      <c r="H6" s="33">
        <f>IF(C6="Veranstaltung",1,IF(C6="Projekt",1,0))</f>
        <v>0</v>
      </c>
    </row>
    <row r="7" spans="1:15" s="33" customFormat="1" ht="63.75" customHeight="1">
      <c r="B7" s="296" t="s">
        <v>9</v>
      </c>
      <c r="C7" s="166" t="s">
        <v>10</v>
      </c>
      <c r="D7" s="296" t="s">
        <v>11</v>
      </c>
      <c r="E7" s="318">
        <v>0.11</v>
      </c>
      <c r="F7" s="318"/>
      <c r="G7" s="318"/>
      <c r="H7" s="33">
        <f>IF(C7="Ja, anderer Betrag",1,0)</f>
        <v>0</v>
      </c>
    </row>
    <row r="8" spans="1:15" s="1" customFormat="1" ht="54" customHeight="1">
      <c r="A8" s="33"/>
      <c r="B8" s="296" t="s">
        <v>12</v>
      </c>
      <c r="C8" s="166" t="s">
        <v>10</v>
      </c>
      <c r="D8" s="296" t="s">
        <v>13</v>
      </c>
      <c r="E8" s="316">
        <v>9816</v>
      </c>
      <c r="F8" s="316"/>
      <c r="G8" s="316"/>
      <c r="H8" s="33">
        <f>IF(C8="Ja, anderer Betrag",1,0)</f>
        <v>0</v>
      </c>
    </row>
    <row r="9" spans="1:15" s="1" customFormat="1" ht="54" customHeight="1">
      <c r="A9" s="33"/>
      <c r="B9" s="296" t="s">
        <v>14</v>
      </c>
      <c r="C9" s="166">
        <v>0</v>
      </c>
      <c r="D9" s="298" t="s">
        <v>15</v>
      </c>
      <c r="E9" s="299"/>
      <c r="F9" s="298" t="s">
        <v>16</v>
      </c>
      <c r="G9" s="299"/>
      <c r="H9" s="33"/>
    </row>
    <row r="10" spans="1:15" s="1" customFormat="1" ht="25.5">
      <c r="A10" s="33"/>
      <c r="B10" s="168"/>
      <c r="C10" s="166"/>
      <c r="D10" s="298" t="s">
        <v>15</v>
      </c>
      <c r="E10" s="299"/>
      <c r="F10" s="298" t="s">
        <v>16</v>
      </c>
      <c r="G10" s="299"/>
      <c r="H10" s="33">
        <f>IF(C10="Ja",1,0)</f>
        <v>0</v>
      </c>
    </row>
    <row r="11" spans="1:15" s="1" customFormat="1" ht="25.5">
      <c r="A11" s="33"/>
      <c r="B11" s="168"/>
      <c r="C11" s="166"/>
      <c r="D11" s="298" t="s">
        <v>15</v>
      </c>
      <c r="E11" s="299"/>
      <c r="F11" s="298" t="s">
        <v>16</v>
      </c>
      <c r="G11" s="299"/>
      <c r="H11" s="33">
        <f>IF(C11="Ja",1,0)</f>
        <v>0</v>
      </c>
    </row>
    <row r="12" spans="1:15" s="1" customFormat="1" ht="25.5">
      <c r="A12" s="33"/>
      <c r="B12" s="168"/>
      <c r="C12" s="166"/>
      <c r="D12" s="298" t="s">
        <v>15</v>
      </c>
      <c r="E12" s="299"/>
      <c r="F12" s="298" t="s">
        <v>16</v>
      </c>
      <c r="G12" s="299"/>
      <c r="H12" s="33"/>
    </row>
    <row r="13" spans="1:15" s="1" customFormat="1" ht="25.5">
      <c r="A13" s="33"/>
      <c r="B13" s="168"/>
      <c r="C13" s="166"/>
      <c r="D13" s="298" t="s">
        <v>15</v>
      </c>
      <c r="E13" s="299"/>
      <c r="F13" s="298" t="s">
        <v>16</v>
      </c>
      <c r="G13" s="299"/>
      <c r="H13" s="33"/>
    </row>
    <row r="14" spans="1:15" s="1" customFormat="1" ht="25.5">
      <c r="A14" s="33"/>
      <c r="B14" s="168"/>
      <c r="C14" s="166"/>
      <c r="D14" s="298" t="s">
        <v>15</v>
      </c>
      <c r="E14" s="299"/>
      <c r="F14" s="298" t="s">
        <v>16</v>
      </c>
      <c r="G14" s="299"/>
      <c r="H14" s="33"/>
    </row>
    <row r="15" spans="1:15" s="1" customFormat="1" ht="25.5">
      <c r="A15" s="33"/>
      <c r="B15" s="168"/>
      <c r="C15" s="166"/>
      <c r="D15" s="298" t="s">
        <v>15</v>
      </c>
      <c r="E15" s="299"/>
      <c r="F15" s="298" t="s">
        <v>16</v>
      </c>
      <c r="G15" s="299"/>
      <c r="H15" s="33"/>
    </row>
    <row r="16" spans="1:15" s="1" customFormat="1" ht="52.5" customHeight="1">
      <c r="A16" s="33"/>
      <c r="B16" s="296" t="s">
        <v>17</v>
      </c>
      <c r="C16" s="166" t="s">
        <v>18</v>
      </c>
      <c r="D16" s="317" t="s">
        <v>19</v>
      </c>
      <c r="E16" s="317"/>
      <c r="F16" s="317"/>
      <c r="G16" s="317"/>
      <c r="H16" s="33"/>
      <c r="I16" s="36"/>
      <c r="J16" s="12"/>
    </row>
    <row r="17" spans="1:8" s="1" customFormat="1" ht="52.5" customHeight="1">
      <c r="A17" s="33"/>
      <c r="B17" s="296" t="s">
        <v>20</v>
      </c>
      <c r="C17" s="166" t="s">
        <v>18</v>
      </c>
      <c r="D17" s="317" t="s">
        <v>21</v>
      </c>
      <c r="E17" s="317"/>
      <c r="F17" s="317"/>
      <c r="G17" s="317"/>
      <c r="H17" s="33"/>
    </row>
    <row r="18" spans="1:8" s="1" customFormat="1" ht="80.25" customHeight="1">
      <c r="A18" s="33"/>
      <c r="B18" s="296" t="s">
        <v>22</v>
      </c>
      <c r="C18" s="166" t="s">
        <v>18</v>
      </c>
      <c r="D18" s="317" t="s">
        <v>23</v>
      </c>
      <c r="E18" s="317"/>
      <c r="F18" s="317"/>
      <c r="G18" s="317"/>
      <c r="H18" s="33"/>
    </row>
    <row r="19" spans="1:8" s="1" customFormat="1" ht="52.5" customHeight="1">
      <c r="A19" s="33"/>
      <c r="B19" s="296" t="s">
        <v>24</v>
      </c>
      <c r="C19" s="166" t="s">
        <v>18</v>
      </c>
      <c r="D19" s="317" t="s">
        <v>21</v>
      </c>
      <c r="E19" s="317"/>
      <c r="F19" s="317"/>
      <c r="G19" s="317"/>
      <c r="H19" s="174"/>
    </row>
    <row r="20" spans="1:8" s="1" customFormat="1" ht="59.25" customHeight="1">
      <c r="A20" s="33"/>
      <c r="B20" s="296" t="s">
        <v>25</v>
      </c>
      <c r="C20" s="316" t="s">
        <v>18</v>
      </c>
      <c r="D20" s="316"/>
      <c r="E20" s="316"/>
      <c r="F20" s="316"/>
      <c r="G20" s="316"/>
      <c r="H20" s="33"/>
    </row>
    <row r="21" spans="1:8" s="40" customFormat="1" ht="11.25" customHeight="1">
      <c r="C21" s="45"/>
      <c r="D21" s="45"/>
      <c r="E21" s="45"/>
      <c r="F21" s="45"/>
      <c r="G21" s="45"/>
    </row>
    <row r="22" spans="1:8" ht="19.5" customHeight="1">
      <c r="B22" s="296" t="s">
        <v>26</v>
      </c>
      <c r="C22" s="313">
        <v>45112</v>
      </c>
      <c r="D22" s="313"/>
      <c r="E22" s="313"/>
      <c r="F22" s="313"/>
      <c r="G22" s="313"/>
    </row>
  </sheetData>
  <sheetProtection algorithmName="SHA-512" hashValue="R1VlPpfP+QhHMImB2kiKa5+WcwhmlbBagwZGZCS36De/fKswICI56kGqNZb2FkxVHey1+XgmukWEHF9X92tPWw==" saltValue="RBCA9KwWteBJNclSqMovsQ==" spinCount="100000" sheet="1" objects="1" scenarios="1" formatCells="0"/>
  <mergeCells count="13">
    <mergeCell ref="J1:O1"/>
    <mergeCell ref="C22:G22"/>
    <mergeCell ref="B1:G1"/>
    <mergeCell ref="C3:G3"/>
    <mergeCell ref="C20:G20"/>
    <mergeCell ref="C5:E5"/>
    <mergeCell ref="D16:G16"/>
    <mergeCell ref="D17:G17"/>
    <mergeCell ref="D19:G19"/>
    <mergeCell ref="D18:G18"/>
    <mergeCell ref="C6:G6"/>
    <mergeCell ref="E7:G7"/>
    <mergeCell ref="E8:G8"/>
  </mergeCells>
  <conditionalFormatting sqref="B7:E7">
    <cfRule type="expression" dxfId="170" priority="19">
      <formula>$C$6="Örtlicher Zuschuss"</formula>
    </cfRule>
  </conditionalFormatting>
  <conditionalFormatting sqref="B20:G20">
    <cfRule type="expression" dxfId="169" priority="17">
      <formula>$C$6="Örtlicher Zuschuss"</formula>
    </cfRule>
  </conditionalFormatting>
  <conditionalFormatting sqref="C8">
    <cfRule type="expression" dxfId="168" priority="10">
      <formula>$C$6="Örtlicher Zuschuss"</formula>
    </cfRule>
  </conditionalFormatting>
  <conditionalFormatting sqref="C16:C19">
    <cfRule type="expression" dxfId="167" priority="5">
      <formula>$C$6="Örtlicher Zuschuss"</formula>
    </cfRule>
  </conditionalFormatting>
  <conditionalFormatting sqref="D7:E7">
    <cfRule type="expression" dxfId="166" priority="70">
      <formula>$C$7="Nein"</formula>
    </cfRule>
  </conditionalFormatting>
  <conditionalFormatting sqref="D8:E8">
    <cfRule type="expression" dxfId="165" priority="71">
      <formula>$C$8="Nein"</formula>
    </cfRule>
  </conditionalFormatting>
  <conditionalFormatting sqref="D9:G11">
    <cfRule type="expression" dxfId="164" priority="59">
      <formula>$C$9="Auswählen"</formula>
    </cfRule>
  </conditionalFormatting>
  <conditionalFormatting sqref="D9:G15">
    <cfRule type="expression" dxfId="163" priority="26">
      <formula>$C$9=0</formula>
    </cfRule>
  </conditionalFormatting>
  <conditionalFormatting sqref="D10:G15">
    <cfRule type="expression" dxfId="162" priority="25">
      <formula>$C$9=1</formula>
    </cfRule>
  </conditionalFormatting>
  <conditionalFormatting sqref="D11:G15">
    <cfRule type="expression" dxfId="161" priority="24">
      <formula>$C$9=2</formula>
    </cfRule>
  </conditionalFormatting>
  <conditionalFormatting sqref="D12:G15">
    <cfRule type="expression" dxfId="160" priority="23">
      <formula>$C$9=3</formula>
    </cfRule>
  </conditionalFormatting>
  <conditionalFormatting sqref="D13:G15">
    <cfRule type="expression" dxfId="159" priority="22">
      <formula>$C$9=4</formula>
    </cfRule>
  </conditionalFormatting>
  <conditionalFormatting sqref="D14:G15">
    <cfRule type="expression" dxfId="158" priority="21">
      <formula>$C$9=5</formula>
    </cfRule>
  </conditionalFormatting>
  <conditionalFormatting sqref="D15:G15">
    <cfRule type="expression" dxfId="157" priority="20">
      <formula>$C$9=6</formula>
    </cfRule>
  </conditionalFormatting>
  <conditionalFormatting sqref="D16:G16">
    <cfRule type="expression" dxfId="156" priority="4">
      <formula>$B$16="yes"</formula>
    </cfRule>
    <cfRule type="expression" dxfId="155" priority="57">
      <formula>$C$16="Select"</formula>
    </cfRule>
    <cfRule type="expression" dxfId="154" priority="58">
      <formula>$C$16="no"</formula>
    </cfRule>
  </conditionalFormatting>
  <conditionalFormatting sqref="D17:G17">
    <cfRule type="expression" dxfId="153" priority="3">
      <formula>$B$17="yes"</formula>
    </cfRule>
    <cfRule type="expression" dxfId="152" priority="55">
      <formula>$C$17="Select"</formula>
    </cfRule>
    <cfRule type="expression" dxfId="151" priority="56">
      <formula>$C$17="no"</formula>
    </cfRule>
  </conditionalFormatting>
  <conditionalFormatting sqref="D18:G18">
    <cfRule type="expression" dxfId="150" priority="2">
      <formula>$B$18="yes"</formula>
    </cfRule>
    <cfRule type="expression" dxfId="149" priority="13">
      <formula>$C$18="Select"</formula>
    </cfRule>
    <cfRule type="expression" dxfId="148" priority="14">
      <formula>$C$18="no"</formula>
    </cfRule>
  </conditionalFormatting>
  <conditionalFormatting sqref="D19:G19">
    <cfRule type="expression" dxfId="147" priority="1">
      <formula>$B$19="yes"</formula>
    </cfRule>
    <cfRule type="expression" dxfId="146" priority="53">
      <formula>$C$19="Select"</formula>
    </cfRule>
    <cfRule type="expression" dxfId="145" priority="54">
      <formula>$C$19="no"</formula>
    </cfRule>
  </conditionalFormatting>
  <conditionalFormatting sqref="G5">
    <cfRule type="expression" dxfId="144" priority="11">
      <formula>H5=1</formula>
    </cfRule>
  </conditionalFormatting>
  <dataValidations count="6">
    <dataValidation type="list" allowBlank="1" showInputMessage="1" showErrorMessage="1" sqref="C7:C8 C16:C19" xr:uid="{2FB55B3C-48EA-4FF8-81A2-45A8C3345204}">
      <formula1>"Select, yes, no"</formula1>
    </dataValidation>
    <dataValidation showInputMessage="1" showErrorMessage="1" sqref="C22:G22" xr:uid="{2FF1937A-FC43-485E-9C0D-7AF3647B55AC}"/>
    <dataValidation type="list" allowBlank="1" showInputMessage="1" showErrorMessage="1" sqref="C20:G20" xr:uid="{8CADD14E-2DE8-45F8-8C38-307A3D8DDACF}">
      <formula1>"Select,no,yes"</formula1>
    </dataValidation>
    <dataValidation type="list" allowBlank="1" showInputMessage="1" showErrorMessage="1" sqref="G5" xr:uid="{993AE34C-F711-4B8C-8383-A6B8A592EFD4}">
      <formula1>"Only select for modifications to a contract,1,2,3,4,5"</formula1>
    </dataValidation>
    <dataValidation type="list" allowBlank="1" showInputMessage="1" showErrorMessage="1" sqref="C9" xr:uid="{B183C770-4705-4340-9B88-5B057BED4591}">
      <formula1>"Select, 0,1,2, 3, 4, 5, 6, 7"</formula1>
    </dataValidation>
    <dataValidation type="list" allowBlank="1" showInputMessage="1" showErrorMessage="1" sqref="C5:E5" xr:uid="{CD1EEA9D-B814-41D3-92BB-8E0E0F4C0EED}">
      <formula1>"Select,First budget (no contract yet),Modification to a contract"</formula1>
    </dataValidation>
  </dataValidations>
  <pageMargins left="0.70866141732283472" right="0.70866141732283472" top="0.78740157480314965" bottom="0.78740157480314965" header="0.31496062992125984" footer="0.31496062992125984"/>
  <pageSetup paperSize="9" scale="5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tabColor rgb="FF92D050"/>
    <pageSetUpPr fitToPage="1"/>
  </sheetPr>
  <dimension ref="A1:AD180"/>
  <sheetViews>
    <sheetView zoomScale="85" zoomScaleNormal="85" zoomScaleSheetLayoutView="100" zoomScalePageLayoutView="85" workbookViewId="0">
      <pane ySplit="3" topLeftCell="A137" activePane="bottomLeft" state="frozen"/>
      <selection activeCell="B1" sqref="B1"/>
      <selection pane="bottomLeft" activeCell="B177" sqref="B177"/>
    </sheetView>
  </sheetViews>
  <sheetFormatPr defaultColWidth="9.140625" defaultRowHeight="12.75" outlineLevelRow="2"/>
  <cols>
    <col min="1" max="1" width="6.140625" style="106" customWidth="1"/>
    <col min="2" max="2" width="79.28515625" style="1" customWidth="1"/>
    <col min="3" max="3" width="7.85546875" style="1" customWidth="1"/>
    <col min="4" max="4" width="13.85546875" style="1" customWidth="1"/>
    <col min="5" max="5" width="11.85546875" style="1" customWidth="1"/>
    <col min="6" max="6" width="15.140625" style="1" customWidth="1"/>
    <col min="7" max="7" width="12.5703125" style="1" customWidth="1"/>
    <col min="8" max="8" width="18.5703125" style="84" customWidth="1"/>
    <col min="9" max="9" width="23.140625" style="1" customWidth="1"/>
    <col min="10" max="10" width="25.7109375" style="1" customWidth="1"/>
    <col min="11" max="11" width="10" style="69" customWidth="1"/>
    <col min="12" max="12" width="15.140625" style="49" customWidth="1"/>
    <col min="13" max="13" width="3" style="33" customWidth="1"/>
    <col min="14" max="14" width="8.7109375" style="33" hidden="1" customWidth="1"/>
    <col min="15" max="15" width="9.140625" style="33" customWidth="1"/>
    <col min="16" max="30" width="9.140625" style="33"/>
    <col min="31" max="16384" width="9.140625" style="1"/>
  </cols>
  <sheetData>
    <row r="1" spans="1:30" ht="55.9" customHeight="1" thickBot="1">
      <c r="A1" s="329" t="str">
        <f>IF('Key data'!C3="","Please fill out the 'Key data' tab first (see below)",CONCATENATE("Estimated Budget - Annex 1",CHAR(10),'Key data'!C3," - ",'Key data'!C6,"",'Key data'!E6,"",IF(L4="VE",CONCATENATE(" - ",'Key data'!G5,"SUPPLEMENT TO THE CONTRACT",""),"")))</f>
        <v>Estimated Budget - Annex 1
Tsalka Local Action Group (LAG) - Inclusion for the development of local democracy</v>
      </c>
      <c r="B1" s="330"/>
      <c r="C1" s="330"/>
      <c r="D1" s="330"/>
      <c r="E1" s="330"/>
      <c r="F1" s="330"/>
      <c r="G1" s="330"/>
      <c r="H1" s="330"/>
      <c r="I1" s="331"/>
      <c r="J1" s="41">
        <f>'Key data'!C22</f>
        <v>45112</v>
      </c>
      <c r="L1" s="119"/>
      <c r="N1" s="33" t="s">
        <v>27</v>
      </c>
      <c r="O1" s="327" t="s">
        <v>28</v>
      </c>
      <c r="P1" s="328"/>
      <c r="Q1" s="328"/>
      <c r="R1" s="328"/>
      <c r="S1" s="328"/>
      <c r="T1" s="328"/>
      <c r="U1" s="328"/>
      <c r="V1" s="328"/>
      <c r="W1" s="328"/>
      <c r="X1" s="328"/>
    </row>
    <row r="2" spans="1:30" ht="13.15" customHeight="1">
      <c r="B2" s="40"/>
      <c r="C2" s="42"/>
      <c r="D2" s="34"/>
      <c r="E2" s="34"/>
      <c r="F2" s="34"/>
      <c r="G2" s="34"/>
      <c r="H2" s="85"/>
      <c r="I2" s="33"/>
      <c r="J2" s="33"/>
      <c r="L2" s="119"/>
      <c r="N2" s="33" t="s">
        <v>29</v>
      </c>
    </row>
    <row r="3" spans="1:30" ht="112.15" customHeight="1">
      <c r="A3" s="222"/>
      <c r="B3" s="223" t="s">
        <v>30</v>
      </c>
      <c r="C3" s="223" t="s">
        <v>31</v>
      </c>
      <c r="D3" s="224" t="s">
        <v>32</v>
      </c>
      <c r="E3" s="224" t="s">
        <v>33</v>
      </c>
      <c r="F3" s="224" t="s">
        <v>34</v>
      </c>
      <c r="G3" s="224" t="s">
        <v>35</v>
      </c>
      <c r="H3" s="225" t="s">
        <v>158</v>
      </c>
      <c r="I3" s="224" t="s">
        <v>37</v>
      </c>
      <c r="J3" s="224" t="s">
        <v>156</v>
      </c>
      <c r="L3" s="175" t="str">
        <f>IF($L$4="VE",CONCATENATE("For contract modifications:",CHAR(10),"Has this budget line changed?"),"")</f>
        <v/>
      </c>
      <c r="O3" s="325" t="s">
        <v>39</v>
      </c>
      <c r="P3" s="326"/>
      <c r="Q3" s="326"/>
      <c r="R3" s="326"/>
      <c r="S3" s="326"/>
      <c r="T3" s="326"/>
      <c r="U3" s="326"/>
      <c r="V3" s="326"/>
      <c r="W3" s="326"/>
      <c r="X3" s="326"/>
    </row>
    <row r="4" spans="1:30" ht="17.25" customHeight="1">
      <c r="A4" s="226"/>
      <c r="B4" s="334" t="str">
        <f>IF('Key data'!C20="yes",CONCATENATE("Note: Blue fields to be filled in by ",IF('Key data'!C3="","the recipient",'Key data'!C3)),"")</f>
        <v/>
      </c>
      <c r="C4" s="334"/>
      <c r="D4" s="334"/>
      <c r="E4" s="334"/>
      <c r="F4" s="334"/>
      <c r="G4" s="334"/>
      <c r="H4" s="334"/>
      <c r="I4" s="332" t="str">
        <f>IF('Key data'!C20="yes"," Note: calculated automatically","")</f>
        <v/>
      </c>
      <c r="J4" s="332"/>
      <c r="L4" s="176" t="str">
        <f>IF('Key data'!C5="Modification to a contract","VE","NOVE")</f>
        <v>NOVE</v>
      </c>
    </row>
    <row r="5" spans="1:30" s="187" customFormat="1" ht="111" customHeight="1">
      <c r="A5" s="169">
        <v>1</v>
      </c>
      <c r="B5" s="169" t="s">
        <v>40</v>
      </c>
      <c r="C5" s="169"/>
      <c r="D5" s="321" t="str">
        <f>IF('Key data'!C20="yes",CONCATENATE("Tooltip:",Example!O5),"")</f>
        <v/>
      </c>
      <c r="E5" s="321"/>
      <c r="F5" s="321"/>
      <c r="G5" s="321"/>
      <c r="H5" s="321"/>
      <c r="I5" s="227">
        <f>SUM(I6:I42)</f>
        <v>0</v>
      </c>
      <c r="J5" s="333" t="s">
        <v>41</v>
      </c>
      <c r="K5" s="188"/>
      <c r="L5" s="189" t="str">
        <f>IF(L4="VE","PLEASE NOTE: GIZ cannot cover any costs that arise as a result of currency fluctuations.","")</f>
        <v/>
      </c>
      <c r="M5" s="185"/>
      <c r="N5" s="185"/>
      <c r="O5" s="185"/>
      <c r="P5" s="185"/>
      <c r="Q5" s="185"/>
      <c r="R5" s="185"/>
      <c r="S5" s="185"/>
      <c r="T5" s="185"/>
      <c r="U5" s="185"/>
      <c r="V5" s="185"/>
      <c r="W5" s="185"/>
      <c r="X5" s="185"/>
      <c r="Y5" s="185"/>
      <c r="Z5" s="185"/>
      <c r="AA5" s="185"/>
      <c r="AB5" s="185"/>
      <c r="AC5" s="185"/>
      <c r="AD5" s="185"/>
    </row>
    <row r="6" spans="1:30" ht="14.1" customHeight="1">
      <c r="A6" s="302"/>
      <c r="B6" s="303"/>
      <c r="C6" s="220"/>
      <c r="D6" s="221">
        <v>1</v>
      </c>
      <c r="E6" s="160" t="s">
        <v>42</v>
      </c>
      <c r="F6" s="160">
        <v>8</v>
      </c>
      <c r="G6" s="160" t="s">
        <v>43</v>
      </c>
      <c r="H6" s="160">
        <v>560</v>
      </c>
      <c r="I6" s="203"/>
      <c r="J6" s="333"/>
      <c r="L6" s="119" t="s">
        <v>44</v>
      </c>
    </row>
    <row r="7" spans="1:30" ht="14.1" customHeight="1">
      <c r="A7" s="302"/>
      <c r="B7" s="303"/>
      <c r="C7" s="220"/>
      <c r="D7" s="221">
        <v>0.8</v>
      </c>
      <c r="E7" s="160" t="s">
        <v>42</v>
      </c>
      <c r="F7" s="160">
        <v>8</v>
      </c>
      <c r="G7" s="160" t="s">
        <v>43</v>
      </c>
      <c r="H7" s="160">
        <v>264</v>
      </c>
      <c r="I7" s="203"/>
      <c r="J7" s="333"/>
      <c r="L7" s="119" t="s">
        <v>44</v>
      </c>
    </row>
    <row r="8" spans="1:30" ht="14.25" customHeight="1">
      <c r="A8" s="302"/>
      <c r="B8" s="303"/>
      <c r="C8" s="220"/>
      <c r="D8" s="221">
        <v>0.5</v>
      </c>
      <c r="E8" s="160" t="s">
        <v>42</v>
      </c>
      <c r="F8" s="160">
        <v>8</v>
      </c>
      <c r="G8" s="160" t="s">
        <v>43</v>
      </c>
      <c r="H8" s="160">
        <v>280</v>
      </c>
      <c r="I8" s="203"/>
      <c r="J8" s="333"/>
      <c r="L8" s="119" t="s">
        <v>44</v>
      </c>
    </row>
    <row r="9" spans="1:30" ht="13.5" customHeight="1">
      <c r="A9" s="302"/>
      <c r="B9" s="303"/>
      <c r="C9" s="220"/>
      <c r="D9" s="221">
        <v>0.5</v>
      </c>
      <c r="E9" s="160" t="s">
        <v>42</v>
      </c>
      <c r="F9" s="160">
        <v>8</v>
      </c>
      <c r="G9" s="160" t="s">
        <v>43</v>
      </c>
      <c r="H9" s="160">
        <v>280</v>
      </c>
      <c r="I9" s="203"/>
      <c r="J9" s="333"/>
      <c r="L9" s="119" t="s">
        <v>44</v>
      </c>
    </row>
    <row r="10" spans="1:30" ht="14.1" hidden="1" customHeight="1">
      <c r="A10" s="201"/>
      <c r="B10" s="201"/>
      <c r="C10" s="220"/>
      <c r="D10" s="221"/>
      <c r="E10" s="160" t="s">
        <v>42</v>
      </c>
      <c r="F10" s="160"/>
      <c r="G10" s="160" t="s">
        <v>43</v>
      </c>
      <c r="H10" s="165"/>
      <c r="I10" s="203"/>
      <c r="J10" s="333"/>
      <c r="L10" s="119" t="s">
        <v>44</v>
      </c>
    </row>
    <row r="11" spans="1:30" ht="14.1" hidden="1" customHeight="1">
      <c r="A11" s="201"/>
      <c r="B11" s="201"/>
      <c r="C11" s="220"/>
      <c r="D11" s="221"/>
      <c r="E11" s="160" t="s">
        <v>42</v>
      </c>
      <c r="F11" s="160"/>
      <c r="G11" s="160" t="s">
        <v>43</v>
      </c>
      <c r="H11" s="165"/>
      <c r="I11" s="203"/>
      <c r="J11" s="333"/>
      <c r="L11" s="119" t="s">
        <v>44</v>
      </c>
    </row>
    <row r="12" spans="1:30" ht="14.1" hidden="1" customHeight="1">
      <c r="A12" s="201"/>
      <c r="B12" s="201"/>
      <c r="C12" s="220"/>
      <c r="D12" s="221"/>
      <c r="E12" s="160" t="s">
        <v>42</v>
      </c>
      <c r="F12" s="160"/>
      <c r="G12" s="160" t="s">
        <v>43</v>
      </c>
      <c r="H12" s="165"/>
      <c r="I12" s="203"/>
      <c r="J12" s="333"/>
      <c r="L12" s="119" t="s">
        <v>44</v>
      </c>
    </row>
    <row r="13" spans="1:30" ht="14.1" hidden="1" customHeight="1" outlineLevel="1">
      <c r="A13" s="201"/>
      <c r="B13" s="201"/>
      <c r="C13" s="220"/>
      <c r="D13" s="221"/>
      <c r="E13" s="160" t="s">
        <v>42</v>
      </c>
      <c r="F13" s="160"/>
      <c r="G13" s="160" t="s">
        <v>43</v>
      </c>
      <c r="H13" s="165"/>
      <c r="I13" s="203"/>
      <c r="J13" s="333"/>
      <c r="L13" s="119" t="s">
        <v>44</v>
      </c>
    </row>
    <row r="14" spans="1:30" ht="14.1" hidden="1" customHeight="1" outlineLevel="1">
      <c r="A14" s="201"/>
      <c r="B14" s="201"/>
      <c r="C14" s="220"/>
      <c r="D14" s="221"/>
      <c r="E14" s="160" t="s">
        <v>42</v>
      </c>
      <c r="F14" s="160"/>
      <c r="G14" s="160" t="s">
        <v>43</v>
      </c>
      <c r="H14" s="165"/>
      <c r="I14" s="203"/>
      <c r="J14" s="333"/>
      <c r="L14" s="119" t="s">
        <v>44</v>
      </c>
    </row>
    <row r="15" spans="1:30" ht="14.1" hidden="1" customHeight="1" outlineLevel="1">
      <c r="A15" s="201"/>
      <c r="B15" s="201"/>
      <c r="C15" s="220"/>
      <c r="D15" s="221"/>
      <c r="E15" s="160" t="s">
        <v>42</v>
      </c>
      <c r="F15" s="160"/>
      <c r="G15" s="160" t="s">
        <v>43</v>
      </c>
      <c r="H15" s="165"/>
      <c r="I15" s="203"/>
      <c r="J15" s="333"/>
      <c r="L15" s="119" t="s">
        <v>44</v>
      </c>
    </row>
    <row r="16" spans="1:30" ht="14.1" hidden="1" customHeight="1" outlineLevel="1">
      <c r="A16" s="201"/>
      <c r="B16" s="201"/>
      <c r="C16" s="220"/>
      <c r="D16" s="221"/>
      <c r="E16" s="160" t="s">
        <v>42</v>
      </c>
      <c r="F16" s="160"/>
      <c r="G16" s="160" t="s">
        <v>43</v>
      </c>
      <c r="H16" s="165"/>
      <c r="I16" s="203"/>
      <c r="J16" s="333"/>
      <c r="L16" s="119" t="s">
        <v>44</v>
      </c>
    </row>
    <row r="17" spans="1:12" ht="14.1" hidden="1" customHeight="1" outlineLevel="1">
      <c r="A17" s="201"/>
      <c r="B17" s="201"/>
      <c r="C17" s="220"/>
      <c r="D17" s="221"/>
      <c r="E17" s="160" t="s">
        <v>42</v>
      </c>
      <c r="F17" s="160"/>
      <c r="G17" s="160" t="s">
        <v>43</v>
      </c>
      <c r="H17" s="165"/>
      <c r="I17" s="203"/>
      <c r="J17" s="333"/>
      <c r="L17" s="119" t="s">
        <v>44</v>
      </c>
    </row>
    <row r="18" spans="1:12" ht="14.1" hidden="1" customHeight="1" outlineLevel="1">
      <c r="A18" s="201"/>
      <c r="B18" s="201"/>
      <c r="C18" s="220"/>
      <c r="D18" s="221"/>
      <c r="E18" s="160" t="s">
        <v>42</v>
      </c>
      <c r="F18" s="160"/>
      <c r="G18" s="160" t="s">
        <v>43</v>
      </c>
      <c r="H18" s="165"/>
      <c r="I18" s="203"/>
      <c r="J18" s="333"/>
      <c r="L18" s="119" t="s">
        <v>44</v>
      </c>
    </row>
    <row r="19" spans="1:12" ht="14.1" hidden="1" customHeight="1" outlineLevel="1">
      <c r="A19" s="201"/>
      <c r="B19" s="204"/>
      <c r="C19" s="202"/>
      <c r="D19" s="202"/>
      <c r="E19" s="160" t="s">
        <v>42</v>
      </c>
      <c r="F19" s="160"/>
      <c r="G19" s="160" t="s">
        <v>43</v>
      </c>
      <c r="H19" s="165"/>
      <c r="I19" s="203"/>
      <c r="J19" s="333"/>
      <c r="L19" s="119" t="s">
        <v>44</v>
      </c>
    </row>
    <row r="20" spans="1:12" ht="14.1" hidden="1" customHeight="1" outlineLevel="1">
      <c r="A20" s="201"/>
      <c r="B20" s="204"/>
      <c r="C20" s="202"/>
      <c r="D20" s="202"/>
      <c r="E20" s="160" t="s">
        <v>42</v>
      </c>
      <c r="F20" s="160"/>
      <c r="G20" s="160" t="s">
        <v>43</v>
      </c>
      <c r="H20" s="165"/>
      <c r="I20" s="203"/>
      <c r="J20" s="333"/>
      <c r="L20" s="119" t="s">
        <v>44</v>
      </c>
    </row>
    <row r="21" spans="1:12" ht="14.1" hidden="1" customHeight="1" outlineLevel="1">
      <c r="A21" s="201"/>
      <c r="B21" s="204"/>
      <c r="C21" s="202"/>
      <c r="D21" s="202"/>
      <c r="E21" s="160" t="s">
        <v>42</v>
      </c>
      <c r="F21" s="160"/>
      <c r="G21" s="160" t="s">
        <v>43</v>
      </c>
      <c r="H21" s="165"/>
      <c r="I21" s="203"/>
      <c r="J21" s="333"/>
      <c r="L21" s="119" t="s">
        <v>44</v>
      </c>
    </row>
    <row r="22" spans="1:12" ht="14.1" hidden="1" customHeight="1" outlineLevel="1">
      <c r="A22" s="201"/>
      <c r="B22" s="204"/>
      <c r="C22" s="202"/>
      <c r="D22" s="202"/>
      <c r="E22" s="160" t="s">
        <v>42</v>
      </c>
      <c r="F22" s="160"/>
      <c r="G22" s="160" t="s">
        <v>43</v>
      </c>
      <c r="H22" s="165"/>
      <c r="I22" s="203"/>
      <c r="J22" s="333"/>
      <c r="L22" s="119" t="s">
        <v>44</v>
      </c>
    </row>
    <row r="23" spans="1:12" ht="14.1" hidden="1" customHeight="1" outlineLevel="1">
      <c r="A23" s="201"/>
      <c r="B23" s="201"/>
      <c r="C23" s="220"/>
      <c r="D23" s="221"/>
      <c r="E23" s="160" t="s">
        <v>42</v>
      </c>
      <c r="F23" s="160"/>
      <c r="G23" s="160" t="s">
        <v>43</v>
      </c>
      <c r="H23" s="165"/>
      <c r="I23" s="203"/>
      <c r="J23" s="333"/>
      <c r="L23" s="119" t="s">
        <v>44</v>
      </c>
    </row>
    <row r="24" spans="1:12" ht="14.1" hidden="1" customHeight="1" outlineLevel="1">
      <c r="A24" s="201"/>
      <c r="B24" s="201"/>
      <c r="C24" s="220"/>
      <c r="D24" s="221"/>
      <c r="E24" s="160" t="s">
        <v>42</v>
      </c>
      <c r="F24" s="160"/>
      <c r="G24" s="160" t="s">
        <v>43</v>
      </c>
      <c r="H24" s="165"/>
      <c r="I24" s="203"/>
      <c r="J24" s="333"/>
      <c r="L24" s="119" t="s">
        <v>44</v>
      </c>
    </row>
    <row r="25" spans="1:12" ht="14.1" hidden="1" customHeight="1" outlineLevel="1">
      <c r="A25" s="201"/>
      <c r="B25" s="201"/>
      <c r="C25" s="220"/>
      <c r="D25" s="221"/>
      <c r="E25" s="160" t="s">
        <v>42</v>
      </c>
      <c r="F25" s="160"/>
      <c r="G25" s="160" t="s">
        <v>43</v>
      </c>
      <c r="H25" s="165"/>
      <c r="I25" s="203"/>
      <c r="J25" s="333"/>
      <c r="L25" s="119" t="s">
        <v>44</v>
      </c>
    </row>
    <row r="26" spans="1:12" ht="14.1" hidden="1" customHeight="1" outlineLevel="1">
      <c r="A26" s="201"/>
      <c r="B26" s="201"/>
      <c r="C26" s="220"/>
      <c r="D26" s="221"/>
      <c r="E26" s="160" t="s">
        <v>42</v>
      </c>
      <c r="F26" s="160"/>
      <c r="G26" s="160" t="s">
        <v>43</v>
      </c>
      <c r="H26" s="165"/>
      <c r="I26" s="203"/>
      <c r="J26" s="333"/>
      <c r="L26" s="119" t="s">
        <v>44</v>
      </c>
    </row>
    <row r="27" spans="1:12" ht="14.1" hidden="1" customHeight="1" outlineLevel="1">
      <c r="A27" s="201"/>
      <c r="B27" s="201"/>
      <c r="C27" s="220"/>
      <c r="D27" s="221"/>
      <c r="E27" s="160" t="s">
        <v>42</v>
      </c>
      <c r="F27" s="160"/>
      <c r="G27" s="160" t="s">
        <v>43</v>
      </c>
      <c r="H27" s="165"/>
      <c r="I27" s="203"/>
      <c r="J27" s="333"/>
      <c r="L27" s="119" t="s">
        <v>44</v>
      </c>
    </row>
    <row r="28" spans="1:12" ht="14.1" hidden="1" customHeight="1" outlineLevel="1">
      <c r="A28" s="201"/>
      <c r="B28" s="204"/>
      <c r="C28" s="202"/>
      <c r="D28" s="202"/>
      <c r="E28" s="160" t="s">
        <v>42</v>
      </c>
      <c r="F28" s="160"/>
      <c r="G28" s="160" t="s">
        <v>43</v>
      </c>
      <c r="H28" s="165"/>
      <c r="I28" s="203"/>
      <c r="J28" s="333"/>
      <c r="L28" s="119" t="s">
        <v>44</v>
      </c>
    </row>
    <row r="29" spans="1:12" ht="14.1" hidden="1" customHeight="1" outlineLevel="1">
      <c r="A29" s="201"/>
      <c r="B29" s="204"/>
      <c r="C29" s="202"/>
      <c r="D29" s="202"/>
      <c r="E29" s="160" t="s">
        <v>42</v>
      </c>
      <c r="F29" s="160"/>
      <c r="G29" s="160" t="s">
        <v>43</v>
      </c>
      <c r="H29" s="165"/>
      <c r="I29" s="203"/>
      <c r="J29" s="333"/>
      <c r="L29" s="119" t="s">
        <v>44</v>
      </c>
    </row>
    <row r="30" spans="1:12" ht="14.1" hidden="1" customHeight="1" outlineLevel="1">
      <c r="A30" s="201"/>
      <c r="B30" s="204"/>
      <c r="C30" s="202"/>
      <c r="D30" s="202"/>
      <c r="E30" s="160" t="s">
        <v>42</v>
      </c>
      <c r="F30" s="160"/>
      <c r="G30" s="160" t="s">
        <v>43</v>
      </c>
      <c r="H30" s="165"/>
      <c r="I30" s="203"/>
      <c r="J30" s="333"/>
      <c r="L30" s="119" t="s">
        <v>44</v>
      </c>
    </row>
    <row r="31" spans="1:12" ht="14.1" hidden="1" customHeight="1" outlineLevel="1">
      <c r="A31" s="201"/>
      <c r="B31" s="201"/>
      <c r="C31" s="220"/>
      <c r="D31" s="221"/>
      <c r="E31" s="160" t="s">
        <v>42</v>
      </c>
      <c r="F31" s="160"/>
      <c r="G31" s="160" t="s">
        <v>43</v>
      </c>
      <c r="H31" s="165"/>
      <c r="I31" s="203"/>
      <c r="J31" s="333"/>
      <c r="L31" s="119" t="s">
        <v>44</v>
      </c>
    </row>
    <row r="32" spans="1:12" ht="14.1" hidden="1" customHeight="1" outlineLevel="1">
      <c r="A32" s="201"/>
      <c r="B32" s="201"/>
      <c r="C32" s="220"/>
      <c r="D32" s="221"/>
      <c r="E32" s="160" t="s">
        <v>42</v>
      </c>
      <c r="F32" s="160"/>
      <c r="G32" s="160" t="s">
        <v>43</v>
      </c>
      <c r="H32" s="165"/>
      <c r="I32" s="203"/>
      <c r="J32" s="333"/>
      <c r="L32" s="119" t="s">
        <v>44</v>
      </c>
    </row>
    <row r="33" spans="1:30" ht="14.1" hidden="1" customHeight="1" outlineLevel="1">
      <c r="A33" s="201"/>
      <c r="B33" s="201"/>
      <c r="C33" s="220"/>
      <c r="D33" s="221"/>
      <c r="E33" s="160" t="s">
        <v>42</v>
      </c>
      <c r="F33" s="160"/>
      <c r="G33" s="160" t="s">
        <v>43</v>
      </c>
      <c r="H33" s="165"/>
      <c r="I33" s="203"/>
      <c r="J33" s="333"/>
      <c r="L33" s="119" t="s">
        <v>44</v>
      </c>
    </row>
    <row r="34" spans="1:30" ht="14.1" hidden="1" customHeight="1" outlineLevel="1">
      <c r="A34" s="201"/>
      <c r="B34" s="201"/>
      <c r="C34" s="220"/>
      <c r="D34" s="221"/>
      <c r="E34" s="160" t="s">
        <v>42</v>
      </c>
      <c r="F34" s="160"/>
      <c r="G34" s="160" t="s">
        <v>43</v>
      </c>
      <c r="H34" s="165"/>
      <c r="I34" s="203"/>
      <c r="J34" s="333"/>
      <c r="L34" s="119" t="s">
        <v>44</v>
      </c>
    </row>
    <row r="35" spans="1:30" ht="14.1" hidden="1" customHeight="1" outlineLevel="1">
      <c r="A35" s="201"/>
      <c r="B35" s="201"/>
      <c r="C35" s="220"/>
      <c r="D35" s="221"/>
      <c r="E35" s="160" t="s">
        <v>42</v>
      </c>
      <c r="F35" s="160"/>
      <c r="G35" s="160" t="s">
        <v>43</v>
      </c>
      <c r="H35" s="165"/>
      <c r="I35" s="203"/>
      <c r="J35" s="333"/>
      <c r="L35" s="119" t="s">
        <v>44</v>
      </c>
    </row>
    <row r="36" spans="1:30" ht="14.1" hidden="1" customHeight="1" outlineLevel="1">
      <c r="A36" s="201"/>
      <c r="B36" s="201"/>
      <c r="C36" s="220"/>
      <c r="D36" s="221"/>
      <c r="E36" s="160" t="s">
        <v>42</v>
      </c>
      <c r="F36" s="160"/>
      <c r="G36" s="160" t="s">
        <v>43</v>
      </c>
      <c r="H36" s="165"/>
      <c r="I36" s="203"/>
      <c r="J36" s="333"/>
      <c r="L36" s="119" t="s">
        <v>44</v>
      </c>
    </row>
    <row r="37" spans="1:30" ht="14.1" hidden="1" customHeight="1" outlineLevel="1">
      <c r="A37" s="201"/>
      <c r="B37" s="204"/>
      <c r="C37" s="202"/>
      <c r="D37" s="202"/>
      <c r="E37" s="160" t="s">
        <v>42</v>
      </c>
      <c r="F37" s="160"/>
      <c r="G37" s="160" t="s">
        <v>43</v>
      </c>
      <c r="H37" s="165"/>
      <c r="I37" s="203"/>
      <c r="J37" s="333"/>
      <c r="L37" s="119" t="s">
        <v>44</v>
      </c>
    </row>
    <row r="38" spans="1:30" ht="14.1" hidden="1" customHeight="1" outlineLevel="1">
      <c r="A38" s="201"/>
      <c r="B38" s="204"/>
      <c r="C38" s="202"/>
      <c r="D38" s="202"/>
      <c r="E38" s="160" t="s">
        <v>42</v>
      </c>
      <c r="F38" s="160"/>
      <c r="G38" s="160" t="s">
        <v>43</v>
      </c>
      <c r="H38" s="165"/>
      <c r="I38" s="203"/>
      <c r="J38" s="333"/>
      <c r="L38" s="119" t="s">
        <v>44</v>
      </c>
    </row>
    <row r="39" spans="1:30" ht="14.1" hidden="1" customHeight="1" outlineLevel="1">
      <c r="A39" s="201"/>
      <c r="B39" s="204"/>
      <c r="C39" s="202"/>
      <c r="D39" s="202"/>
      <c r="E39" s="160" t="s">
        <v>42</v>
      </c>
      <c r="F39" s="160"/>
      <c r="G39" s="160" t="s">
        <v>43</v>
      </c>
      <c r="H39" s="165"/>
      <c r="I39" s="203"/>
      <c r="J39" s="333"/>
      <c r="L39" s="119" t="s">
        <v>44</v>
      </c>
    </row>
    <row r="40" spans="1:30" ht="14.1" hidden="1" customHeight="1" outlineLevel="1">
      <c r="A40" s="201"/>
      <c r="B40" s="204"/>
      <c r="C40" s="202"/>
      <c r="D40" s="202"/>
      <c r="E40" s="160" t="s">
        <v>42</v>
      </c>
      <c r="F40" s="160"/>
      <c r="G40" s="160" t="s">
        <v>43</v>
      </c>
      <c r="H40" s="165"/>
      <c r="I40" s="203"/>
      <c r="J40" s="333"/>
      <c r="L40" s="119" t="s">
        <v>44</v>
      </c>
    </row>
    <row r="41" spans="1:30" ht="14.1" hidden="1" customHeight="1" outlineLevel="1">
      <c r="A41" s="201"/>
      <c r="B41" s="204"/>
      <c r="C41" s="202"/>
      <c r="D41" s="202"/>
      <c r="E41" s="160" t="s">
        <v>42</v>
      </c>
      <c r="F41" s="160"/>
      <c r="G41" s="160" t="s">
        <v>43</v>
      </c>
      <c r="H41" s="165"/>
      <c r="I41" s="203"/>
      <c r="J41" s="333"/>
      <c r="L41" s="119" t="s">
        <v>44</v>
      </c>
    </row>
    <row r="42" spans="1:30" ht="12" customHeight="1" outlineLevel="1">
      <c r="A42" s="201"/>
      <c r="B42" s="205"/>
      <c r="C42" s="202"/>
      <c r="D42" s="160"/>
      <c r="E42" s="160"/>
      <c r="F42" s="160"/>
      <c r="G42" s="160"/>
      <c r="H42" s="165"/>
      <c r="I42" s="203"/>
      <c r="J42" s="333"/>
      <c r="L42" s="119" t="s">
        <v>44</v>
      </c>
    </row>
    <row r="43" spans="1:30" s="187" customFormat="1" ht="25.5" customHeight="1">
      <c r="A43" s="169">
        <v>2</v>
      </c>
      <c r="B43" s="228" t="s">
        <v>45</v>
      </c>
      <c r="C43" s="169"/>
      <c r="D43" s="321" t="str">
        <f>IF('Key data'!C20="yes",CONCATENATE("Tooltip:",Example!O11),"")</f>
        <v/>
      </c>
      <c r="E43" s="321"/>
      <c r="F43" s="321"/>
      <c r="G43" s="321"/>
      <c r="H43" s="321"/>
      <c r="I43" s="227"/>
      <c r="J43" s="333"/>
      <c r="K43" s="185"/>
      <c r="L43" s="186" t="s">
        <v>44</v>
      </c>
      <c r="M43" s="185"/>
      <c r="N43" s="185"/>
      <c r="O43" s="185"/>
      <c r="P43" s="185"/>
      <c r="Q43" s="185"/>
      <c r="R43" s="185"/>
      <c r="S43" s="185"/>
      <c r="T43" s="185"/>
      <c r="U43" s="185"/>
      <c r="V43" s="185"/>
      <c r="W43" s="185"/>
      <c r="X43" s="185"/>
      <c r="Y43" s="185"/>
      <c r="Z43" s="185"/>
      <c r="AA43" s="185"/>
      <c r="AB43" s="185"/>
      <c r="AC43" s="185"/>
      <c r="AD43" s="185"/>
    </row>
    <row r="44" spans="1:30" ht="30" customHeight="1">
      <c r="A44" s="302"/>
      <c r="B44" s="303"/>
      <c r="C44" s="202"/>
      <c r="D44" s="202"/>
      <c r="E44" s="202" t="s">
        <v>46</v>
      </c>
      <c r="F44" s="160"/>
      <c r="G44" s="160" t="s">
        <v>47</v>
      </c>
      <c r="H44" s="308"/>
      <c r="I44" s="203"/>
      <c r="J44" s="333"/>
      <c r="L44" s="119" t="s">
        <v>44</v>
      </c>
    </row>
    <row r="45" spans="1:30" ht="14.1" customHeight="1">
      <c r="A45" s="302"/>
      <c r="B45" s="303"/>
      <c r="C45" s="202"/>
      <c r="D45" s="202"/>
      <c r="E45" s="202" t="s">
        <v>46</v>
      </c>
      <c r="F45" s="160"/>
      <c r="G45" s="160" t="s">
        <v>47</v>
      </c>
      <c r="H45" s="308"/>
      <c r="I45" s="203"/>
      <c r="J45" s="333"/>
      <c r="L45" s="119" t="s">
        <v>44</v>
      </c>
    </row>
    <row r="46" spans="1:30" ht="12.75" customHeight="1">
      <c r="A46" s="302"/>
      <c r="B46" s="303"/>
      <c r="C46" s="202"/>
      <c r="D46" s="202"/>
      <c r="E46" s="202" t="s">
        <v>46</v>
      </c>
      <c r="F46" s="160"/>
      <c r="G46" s="160" t="s">
        <v>47</v>
      </c>
      <c r="H46" s="308"/>
      <c r="I46" s="203"/>
      <c r="J46" s="333"/>
      <c r="L46" s="119" t="s">
        <v>44</v>
      </c>
    </row>
    <row r="47" spans="1:30" ht="12.75" customHeight="1">
      <c r="A47" s="302"/>
      <c r="B47" s="303"/>
      <c r="C47" s="202"/>
      <c r="D47" s="202"/>
      <c r="E47" s="202" t="s">
        <v>46</v>
      </c>
      <c r="F47" s="160"/>
      <c r="G47" s="160" t="s">
        <v>47</v>
      </c>
      <c r="H47" s="308"/>
      <c r="I47" s="203"/>
      <c r="J47" s="333"/>
      <c r="L47" s="119" t="s">
        <v>44</v>
      </c>
    </row>
    <row r="48" spans="1:30" ht="12.75" customHeight="1">
      <c r="A48" s="302"/>
      <c r="B48" s="303"/>
      <c r="C48" s="202"/>
      <c r="D48" s="202"/>
      <c r="E48" s="202" t="s">
        <v>46</v>
      </c>
      <c r="F48" s="160"/>
      <c r="G48" s="160" t="s">
        <v>47</v>
      </c>
      <c r="H48" s="308"/>
      <c r="I48" s="203"/>
      <c r="J48" s="333"/>
      <c r="L48" s="119" t="s">
        <v>44</v>
      </c>
    </row>
    <row r="49" spans="1:12" ht="12.75" customHeight="1">
      <c r="A49" s="302"/>
      <c r="B49" s="303"/>
      <c r="C49" s="202"/>
      <c r="D49" s="202"/>
      <c r="E49" s="202" t="s">
        <v>46</v>
      </c>
      <c r="F49" s="160"/>
      <c r="G49" s="160" t="s">
        <v>47</v>
      </c>
      <c r="H49" s="308"/>
      <c r="I49" s="203"/>
      <c r="J49" s="333"/>
      <c r="L49" s="119" t="s">
        <v>44</v>
      </c>
    </row>
    <row r="50" spans="1:12" ht="13.5" customHeight="1">
      <c r="A50" s="302"/>
      <c r="B50" s="303"/>
      <c r="C50" s="202"/>
      <c r="D50" s="202"/>
      <c r="E50" s="202" t="s">
        <v>48</v>
      </c>
      <c r="F50" s="160"/>
      <c r="G50" s="160"/>
      <c r="H50" s="308"/>
      <c r="I50" s="203"/>
      <c r="J50" s="333"/>
      <c r="L50" s="119" t="s">
        <v>44</v>
      </c>
    </row>
    <row r="51" spans="1:12" ht="12.75" customHeight="1">
      <c r="A51" s="302"/>
      <c r="B51" s="303"/>
      <c r="C51" s="202"/>
      <c r="D51" s="202"/>
      <c r="E51" s="202" t="s">
        <v>48</v>
      </c>
      <c r="F51" s="160"/>
      <c r="G51" s="160"/>
      <c r="H51" s="308"/>
      <c r="I51" s="203"/>
      <c r="J51" s="333"/>
      <c r="L51" s="119" t="s">
        <v>44</v>
      </c>
    </row>
    <row r="52" spans="1:12" ht="12.75" customHeight="1">
      <c r="A52" s="201"/>
      <c r="B52" s="303"/>
      <c r="C52" s="202"/>
      <c r="D52" s="202"/>
      <c r="E52" s="202" t="s">
        <v>48</v>
      </c>
      <c r="F52" s="160"/>
      <c r="G52" s="160"/>
      <c r="H52" s="308"/>
      <c r="I52" s="203"/>
      <c r="J52" s="333"/>
      <c r="L52" s="119" t="s">
        <v>44</v>
      </c>
    </row>
    <row r="53" spans="1:12" ht="12.75" customHeight="1">
      <c r="A53" s="201"/>
      <c r="B53" s="303"/>
      <c r="C53" s="202"/>
      <c r="D53" s="202"/>
      <c r="E53" s="202" t="s">
        <v>48</v>
      </c>
      <c r="F53" s="160"/>
      <c r="G53" s="160"/>
      <c r="H53" s="308"/>
      <c r="I53" s="203"/>
      <c r="J53" s="333"/>
      <c r="L53" s="119" t="s">
        <v>44</v>
      </c>
    </row>
    <row r="54" spans="1:12" ht="13.5" customHeight="1">
      <c r="A54" s="201"/>
      <c r="B54" s="303"/>
      <c r="C54" s="202"/>
      <c r="D54" s="202"/>
      <c r="E54" s="202" t="s">
        <v>48</v>
      </c>
      <c r="F54" s="160"/>
      <c r="G54" s="160"/>
      <c r="H54" s="308"/>
      <c r="I54" s="203"/>
      <c r="J54" s="333"/>
      <c r="L54" s="119" t="s">
        <v>44</v>
      </c>
    </row>
    <row r="55" spans="1:12" ht="12.75" customHeight="1">
      <c r="A55" s="201"/>
      <c r="B55" s="303"/>
      <c r="C55" s="202"/>
      <c r="D55" s="202"/>
      <c r="E55" s="202" t="s">
        <v>48</v>
      </c>
      <c r="F55" s="160"/>
      <c r="G55" s="160"/>
      <c r="H55" s="308"/>
      <c r="I55" s="203"/>
      <c r="J55" s="333"/>
      <c r="L55" s="119" t="s">
        <v>44</v>
      </c>
    </row>
    <row r="56" spans="1:12" ht="12.75" customHeight="1">
      <c r="A56" s="201"/>
      <c r="B56" s="303"/>
      <c r="C56" s="202"/>
      <c r="D56" s="202"/>
      <c r="E56" s="202" t="s">
        <v>48</v>
      </c>
      <c r="F56" s="160"/>
      <c r="G56" s="160"/>
      <c r="H56" s="308"/>
      <c r="I56" s="203"/>
      <c r="J56" s="333"/>
      <c r="L56" s="119" t="s">
        <v>44</v>
      </c>
    </row>
    <row r="57" spans="1:12" ht="12.75" customHeight="1">
      <c r="A57" s="201"/>
      <c r="B57" s="303"/>
      <c r="C57" s="202"/>
      <c r="D57" s="202"/>
      <c r="E57" s="202" t="s">
        <v>48</v>
      </c>
      <c r="F57" s="160"/>
      <c r="G57" s="160"/>
      <c r="H57" s="308"/>
      <c r="I57" s="203"/>
      <c r="J57" s="333"/>
      <c r="L57" s="119" t="s">
        <v>44</v>
      </c>
    </row>
    <row r="58" spans="1:12" ht="13.5" customHeight="1">
      <c r="A58" s="201"/>
      <c r="B58" s="303"/>
      <c r="C58" s="202"/>
      <c r="D58" s="202"/>
      <c r="E58" s="202" t="s">
        <v>48</v>
      </c>
      <c r="F58" s="160"/>
      <c r="G58" s="160"/>
      <c r="H58" s="309"/>
      <c r="I58" s="203"/>
      <c r="J58" s="333"/>
      <c r="L58" s="119" t="s">
        <v>44</v>
      </c>
    </row>
    <row r="59" spans="1:12" ht="13.5" customHeight="1">
      <c r="A59" s="201"/>
      <c r="B59" s="303"/>
      <c r="C59" s="202"/>
      <c r="D59" s="202"/>
      <c r="E59" s="202" t="s">
        <v>48</v>
      </c>
      <c r="F59" s="160"/>
      <c r="G59" s="160"/>
      <c r="H59" s="309"/>
      <c r="I59" s="203"/>
      <c r="J59" s="333"/>
      <c r="L59" s="119" t="s">
        <v>44</v>
      </c>
    </row>
    <row r="60" spans="1:12" ht="13.5" customHeight="1">
      <c r="A60" s="201"/>
      <c r="B60" s="303"/>
      <c r="C60" s="202"/>
      <c r="D60" s="202"/>
      <c r="E60" s="202" t="s">
        <v>49</v>
      </c>
      <c r="F60" s="160"/>
      <c r="G60" s="160"/>
      <c r="H60" s="309"/>
      <c r="I60" s="203"/>
      <c r="J60" s="333"/>
      <c r="L60" s="119" t="s">
        <v>44</v>
      </c>
    </row>
    <row r="61" spans="1:12" ht="13.5" customHeight="1">
      <c r="A61" s="201"/>
      <c r="B61" s="303"/>
      <c r="C61" s="202"/>
      <c r="D61" s="202"/>
      <c r="E61" s="202" t="s">
        <v>50</v>
      </c>
      <c r="F61" s="160"/>
      <c r="G61" s="160"/>
      <c r="H61" s="309"/>
      <c r="I61" s="203"/>
      <c r="J61" s="333"/>
      <c r="L61" s="119" t="s">
        <v>44</v>
      </c>
    </row>
    <row r="62" spans="1:12" ht="12.75" hidden="1" customHeight="1" outlineLevel="1">
      <c r="A62" s="201"/>
      <c r="B62" s="205"/>
      <c r="C62" s="202"/>
      <c r="D62" s="202"/>
      <c r="E62" s="160"/>
      <c r="F62" s="160"/>
      <c r="G62" s="160"/>
      <c r="H62" s="165"/>
      <c r="I62" s="203">
        <f t="shared" ref="I62:I72" si="0">ROUND(D62*H62,2)</f>
        <v>0</v>
      </c>
      <c r="J62" s="333"/>
      <c r="L62" s="119" t="s">
        <v>44</v>
      </c>
    </row>
    <row r="63" spans="1:12" ht="12.75" hidden="1" customHeight="1" outlineLevel="1">
      <c r="A63" s="201"/>
      <c r="B63" s="205"/>
      <c r="C63" s="202"/>
      <c r="D63" s="202"/>
      <c r="E63" s="160"/>
      <c r="F63" s="160"/>
      <c r="G63" s="160"/>
      <c r="H63" s="165"/>
      <c r="I63" s="203">
        <f t="shared" si="0"/>
        <v>0</v>
      </c>
      <c r="J63" s="333"/>
      <c r="L63" s="119" t="s">
        <v>44</v>
      </c>
    </row>
    <row r="64" spans="1:12" ht="12.75" hidden="1" customHeight="1" outlineLevel="1">
      <c r="A64" s="201"/>
      <c r="B64" s="205"/>
      <c r="C64" s="202"/>
      <c r="D64" s="202"/>
      <c r="E64" s="160"/>
      <c r="F64" s="160"/>
      <c r="G64" s="160"/>
      <c r="H64" s="165"/>
      <c r="I64" s="203">
        <f t="shared" si="0"/>
        <v>0</v>
      </c>
      <c r="J64" s="333"/>
      <c r="L64" s="119" t="s">
        <v>44</v>
      </c>
    </row>
    <row r="65" spans="1:30" ht="13.5" hidden="1" customHeight="1" outlineLevel="1">
      <c r="A65" s="201"/>
      <c r="B65" s="205"/>
      <c r="C65" s="202"/>
      <c r="D65" s="202"/>
      <c r="E65" s="160"/>
      <c r="F65" s="160"/>
      <c r="G65" s="160"/>
      <c r="H65" s="165"/>
      <c r="I65" s="203">
        <f t="shared" si="0"/>
        <v>0</v>
      </c>
      <c r="J65" s="333"/>
      <c r="L65" s="119" t="s">
        <v>44</v>
      </c>
    </row>
    <row r="66" spans="1:30" ht="12.75" hidden="1" customHeight="1" outlineLevel="1">
      <c r="A66" s="201"/>
      <c r="B66" s="205"/>
      <c r="C66" s="202"/>
      <c r="D66" s="202"/>
      <c r="E66" s="160"/>
      <c r="F66" s="160"/>
      <c r="G66" s="160"/>
      <c r="H66" s="165"/>
      <c r="I66" s="203">
        <f t="shared" si="0"/>
        <v>0</v>
      </c>
      <c r="J66" s="333"/>
      <c r="L66" s="119" t="s">
        <v>44</v>
      </c>
    </row>
    <row r="67" spans="1:30" ht="12.75" hidden="1" customHeight="1" outlineLevel="1">
      <c r="A67" s="201"/>
      <c r="B67" s="205"/>
      <c r="C67" s="202"/>
      <c r="D67" s="202"/>
      <c r="E67" s="160"/>
      <c r="F67" s="160"/>
      <c r="G67" s="160"/>
      <c r="H67" s="165"/>
      <c r="I67" s="203">
        <f t="shared" si="0"/>
        <v>0</v>
      </c>
      <c r="J67" s="333"/>
      <c r="L67" s="119" t="s">
        <v>44</v>
      </c>
    </row>
    <row r="68" spans="1:30" ht="12.75" hidden="1" customHeight="1" outlineLevel="1">
      <c r="A68" s="201"/>
      <c r="B68" s="205"/>
      <c r="C68" s="202"/>
      <c r="D68" s="202"/>
      <c r="E68" s="160"/>
      <c r="F68" s="160"/>
      <c r="G68" s="160"/>
      <c r="H68" s="165"/>
      <c r="I68" s="203">
        <f t="shared" si="0"/>
        <v>0</v>
      </c>
      <c r="J68" s="333"/>
      <c r="L68" s="119" t="s">
        <v>44</v>
      </c>
    </row>
    <row r="69" spans="1:30" ht="13.5" hidden="1" customHeight="1" outlineLevel="1">
      <c r="A69" s="201"/>
      <c r="B69" s="201"/>
      <c r="C69" s="202"/>
      <c r="D69" s="202"/>
      <c r="E69" s="160"/>
      <c r="F69" s="160"/>
      <c r="G69" s="160"/>
      <c r="H69" s="206"/>
      <c r="I69" s="203">
        <f t="shared" si="0"/>
        <v>0</v>
      </c>
      <c r="J69" s="333"/>
      <c r="L69" s="119" t="s">
        <v>44</v>
      </c>
    </row>
    <row r="70" spans="1:30" ht="13.5" hidden="1" customHeight="1" outlineLevel="1">
      <c r="A70" s="201"/>
      <c r="B70" s="201"/>
      <c r="C70" s="202"/>
      <c r="D70" s="202"/>
      <c r="E70" s="160"/>
      <c r="F70" s="160"/>
      <c r="G70" s="160"/>
      <c r="H70" s="206"/>
      <c r="I70" s="203">
        <f t="shared" si="0"/>
        <v>0</v>
      </c>
      <c r="J70" s="333"/>
      <c r="L70" s="119" t="s">
        <v>44</v>
      </c>
    </row>
    <row r="71" spans="1:30" ht="13.5" hidden="1" customHeight="1" outlineLevel="1">
      <c r="A71" s="201"/>
      <c r="B71" s="201"/>
      <c r="C71" s="202"/>
      <c r="D71" s="202"/>
      <c r="E71" s="160"/>
      <c r="F71" s="160"/>
      <c r="G71" s="160"/>
      <c r="H71" s="206"/>
      <c r="I71" s="203">
        <f t="shared" si="0"/>
        <v>0</v>
      </c>
      <c r="J71" s="333"/>
      <c r="L71" s="119" t="s">
        <v>44</v>
      </c>
    </row>
    <row r="72" spans="1:30" ht="13.5" hidden="1" customHeight="1" outlineLevel="1">
      <c r="A72" s="201"/>
      <c r="B72" s="201"/>
      <c r="C72" s="202"/>
      <c r="D72" s="202"/>
      <c r="E72" s="160"/>
      <c r="F72" s="160"/>
      <c r="G72" s="160"/>
      <c r="H72" s="206"/>
      <c r="I72" s="203">
        <f t="shared" si="0"/>
        <v>0</v>
      </c>
      <c r="J72" s="333"/>
      <c r="L72" s="119" t="s">
        <v>44</v>
      </c>
    </row>
    <row r="73" spans="1:30" s="187" customFormat="1" ht="24" customHeight="1" collapsed="1">
      <c r="A73" s="229">
        <v>3</v>
      </c>
      <c r="B73" s="229" t="s">
        <v>51</v>
      </c>
      <c r="C73" s="229"/>
      <c r="D73" s="321" t="str">
        <f>IF('Key data'!C20="yes",CONCATENATE("Tooltip:",Example!O22),"")</f>
        <v/>
      </c>
      <c r="E73" s="321"/>
      <c r="F73" s="321"/>
      <c r="G73" s="321"/>
      <c r="H73" s="321"/>
      <c r="I73" s="227"/>
      <c r="J73" s="333"/>
      <c r="K73" s="188"/>
      <c r="L73" s="186" t="s">
        <v>44</v>
      </c>
      <c r="M73" s="185"/>
      <c r="N73" s="185"/>
      <c r="O73" s="185"/>
      <c r="P73" s="185"/>
      <c r="Q73" s="185"/>
      <c r="R73" s="185"/>
      <c r="S73" s="185"/>
      <c r="T73" s="185"/>
      <c r="U73" s="185"/>
      <c r="V73" s="185"/>
      <c r="W73" s="185"/>
      <c r="X73" s="185"/>
      <c r="Y73" s="185"/>
      <c r="Z73" s="185"/>
      <c r="AA73" s="185"/>
      <c r="AB73" s="185"/>
      <c r="AC73" s="185"/>
      <c r="AD73" s="185"/>
    </row>
    <row r="74" spans="1:30" ht="14.1" customHeight="1">
      <c r="A74" s="302"/>
      <c r="B74" s="201" t="s">
        <v>52</v>
      </c>
      <c r="C74" s="202"/>
      <c r="D74" s="301"/>
      <c r="E74" s="160" t="s">
        <v>53</v>
      </c>
      <c r="F74" s="160"/>
      <c r="G74" s="307"/>
      <c r="H74" s="308"/>
      <c r="I74" s="203"/>
      <c r="J74" s="333"/>
      <c r="L74" s="119" t="s">
        <v>44</v>
      </c>
    </row>
    <row r="75" spans="1:30" ht="14.1" hidden="1" customHeight="1" outlineLevel="1">
      <c r="A75" s="201"/>
      <c r="B75" s="201"/>
      <c r="C75" s="202"/>
      <c r="D75" s="301"/>
      <c r="E75" s="322"/>
      <c r="F75" s="322"/>
      <c r="G75" s="322"/>
      <c r="H75" s="165"/>
      <c r="I75" s="203">
        <f t="shared" ref="I75:I91" si="1">ROUND(D75*H75,2)</f>
        <v>0</v>
      </c>
      <c r="J75" s="333"/>
      <c r="L75" s="119" t="s">
        <v>44</v>
      </c>
    </row>
    <row r="76" spans="1:30" ht="14.1" hidden="1" customHeight="1" outlineLevel="1">
      <c r="A76" s="201"/>
      <c r="B76" s="201"/>
      <c r="C76" s="202"/>
      <c r="D76" s="301"/>
      <c r="E76" s="322"/>
      <c r="F76" s="322"/>
      <c r="G76" s="322"/>
      <c r="H76" s="165"/>
      <c r="I76" s="203">
        <f t="shared" si="1"/>
        <v>0</v>
      </c>
      <c r="J76" s="333"/>
      <c r="L76" s="119" t="s">
        <v>44</v>
      </c>
    </row>
    <row r="77" spans="1:30" ht="14.1" hidden="1" customHeight="1" outlineLevel="1">
      <c r="A77" s="201"/>
      <c r="B77" s="201"/>
      <c r="C77" s="202"/>
      <c r="D77" s="301"/>
      <c r="E77" s="322"/>
      <c r="F77" s="322"/>
      <c r="G77" s="322"/>
      <c r="H77" s="165"/>
      <c r="I77" s="203">
        <f t="shared" si="1"/>
        <v>0</v>
      </c>
      <c r="J77" s="333"/>
      <c r="L77" s="119" t="s">
        <v>44</v>
      </c>
    </row>
    <row r="78" spans="1:30" ht="14.1" hidden="1" customHeight="1" outlineLevel="1">
      <c r="A78" s="201"/>
      <c r="B78" s="201"/>
      <c r="C78" s="202"/>
      <c r="D78" s="301"/>
      <c r="E78" s="322"/>
      <c r="F78" s="322"/>
      <c r="G78" s="322"/>
      <c r="H78" s="165"/>
      <c r="I78" s="203">
        <f t="shared" si="1"/>
        <v>0</v>
      </c>
      <c r="J78" s="333"/>
      <c r="L78" s="119" t="s">
        <v>44</v>
      </c>
    </row>
    <row r="79" spans="1:30" ht="14.1" hidden="1" customHeight="1" outlineLevel="1">
      <c r="A79" s="201"/>
      <c r="B79" s="201"/>
      <c r="C79" s="202"/>
      <c r="D79" s="301"/>
      <c r="E79" s="322"/>
      <c r="F79" s="322"/>
      <c r="G79" s="322"/>
      <c r="H79" s="165"/>
      <c r="I79" s="203">
        <f t="shared" si="1"/>
        <v>0</v>
      </c>
      <c r="J79" s="333"/>
      <c r="L79" s="119" t="s">
        <v>44</v>
      </c>
    </row>
    <row r="80" spans="1:30" ht="14.1" hidden="1" customHeight="1" outlineLevel="1">
      <c r="A80" s="201"/>
      <c r="B80" s="201"/>
      <c r="C80" s="202"/>
      <c r="D80" s="301"/>
      <c r="E80" s="322"/>
      <c r="F80" s="322"/>
      <c r="G80" s="322"/>
      <c r="H80" s="165"/>
      <c r="I80" s="203">
        <f t="shared" si="1"/>
        <v>0</v>
      </c>
      <c r="J80" s="333"/>
      <c r="L80" s="119" t="s">
        <v>44</v>
      </c>
    </row>
    <row r="81" spans="1:30" ht="14.1" hidden="1" customHeight="1" outlineLevel="1">
      <c r="A81" s="201"/>
      <c r="B81" s="201"/>
      <c r="C81" s="202"/>
      <c r="D81" s="301"/>
      <c r="E81" s="322"/>
      <c r="F81" s="322"/>
      <c r="G81" s="322"/>
      <c r="H81" s="165"/>
      <c r="I81" s="203">
        <f t="shared" si="1"/>
        <v>0</v>
      </c>
      <c r="J81" s="333"/>
      <c r="L81" s="119" t="s">
        <v>44</v>
      </c>
    </row>
    <row r="82" spans="1:30" ht="14.1" hidden="1" customHeight="1" outlineLevel="2">
      <c r="A82" s="201"/>
      <c r="B82" s="201"/>
      <c r="C82" s="202"/>
      <c r="D82" s="301"/>
      <c r="E82" s="322"/>
      <c r="F82" s="322"/>
      <c r="G82" s="322"/>
      <c r="H82" s="165"/>
      <c r="I82" s="203">
        <f t="shared" si="1"/>
        <v>0</v>
      </c>
      <c r="J82" s="333"/>
      <c r="L82" s="119" t="s">
        <v>44</v>
      </c>
    </row>
    <row r="83" spans="1:30" ht="14.1" hidden="1" customHeight="1" outlineLevel="2">
      <c r="A83" s="201"/>
      <c r="B83" s="201"/>
      <c r="C83" s="202"/>
      <c r="D83" s="301"/>
      <c r="E83" s="322"/>
      <c r="F83" s="322"/>
      <c r="G83" s="322"/>
      <c r="H83" s="165"/>
      <c r="I83" s="203">
        <f t="shared" si="1"/>
        <v>0</v>
      </c>
      <c r="J83" s="333"/>
      <c r="L83" s="119" t="s">
        <v>44</v>
      </c>
    </row>
    <row r="84" spans="1:30" ht="14.1" hidden="1" customHeight="1" outlineLevel="2">
      <c r="A84" s="201"/>
      <c r="B84" s="201"/>
      <c r="C84" s="202"/>
      <c r="D84" s="301"/>
      <c r="E84" s="322"/>
      <c r="F84" s="322"/>
      <c r="G84" s="322"/>
      <c r="H84" s="165"/>
      <c r="I84" s="203">
        <f t="shared" si="1"/>
        <v>0</v>
      </c>
      <c r="J84" s="333"/>
      <c r="L84" s="119" t="s">
        <v>44</v>
      </c>
    </row>
    <row r="85" spans="1:30" ht="14.1" hidden="1" customHeight="1" outlineLevel="2">
      <c r="A85" s="201"/>
      <c r="B85" s="201"/>
      <c r="C85" s="202"/>
      <c r="D85" s="301"/>
      <c r="E85" s="322"/>
      <c r="F85" s="322"/>
      <c r="G85" s="322"/>
      <c r="H85" s="165"/>
      <c r="I85" s="203">
        <f t="shared" si="1"/>
        <v>0</v>
      </c>
      <c r="J85" s="333"/>
      <c r="L85" s="119" t="s">
        <v>44</v>
      </c>
    </row>
    <row r="86" spans="1:30" ht="14.1" hidden="1" customHeight="1" outlineLevel="2">
      <c r="A86" s="201"/>
      <c r="B86" s="201"/>
      <c r="C86" s="202"/>
      <c r="D86" s="301"/>
      <c r="E86" s="322"/>
      <c r="F86" s="322"/>
      <c r="G86" s="322"/>
      <c r="H86" s="165"/>
      <c r="I86" s="203">
        <f t="shared" si="1"/>
        <v>0</v>
      </c>
      <c r="J86" s="333"/>
      <c r="L86" s="119" t="s">
        <v>44</v>
      </c>
    </row>
    <row r="87" spans="1:30" ht="14.1" hidden="1" customHeight="1" outlineLevel="2">
      <c r="A87" s="201"/>
      <c r="B87" s="201"/>
      <c r="C87" s="202"/>
      <c r="D87" s="301"/>
      <c r="E87" s="322"/>
      <c r="F87" s="322"/>
      <c r="G87" s="322"/>
      <c r="H87" s="165"/>
      <c r="I87" s="203">
        <f t="shared" si="1"/>
        <v>0</v>
      </c>
      <c r="J87" s="333"/>
      <c r="L87" s="119" t="s">
        <v>44</v>
      </c>
    </row>
    <row r="88" spans="1:30" ht="14.1" hidden="1" customHeight="1" outlineLevel="2">
      <c r="A88" s="201"/>
      <c r="B88" s="201"/>
      <c r="C88" s="202"/>
      <c r="D88" s="301"/>
      <c r="E88" s="322"/>
      <c r="F88" s="322"/>
      <c r="G88" s="322"/>
      <c r="H88" s="165"/>
      <c r="I88" s="203">
        <f t="shared" si="1"/>
        <v>0</v>
      </c>
      <c r="J88" s="333"/>
      <c r="L88" s="119" t="s">
        <v>44</v>
      </c>
    </row>
    <row r="89" spans="1:30" ht="14.1" hidden="1" customHeight="1" outlineLevel="2">
      <c r="A89" s="201"/>
      <c r="B89" s="201"/>
      <c r="C89" s="202"/>
      <c r="D89" s="301"/>
      <c r="E89" s="322"/>
      <c r="F89" s="322"/>
      <c r="G89" s="322"/>
      <c r="H89" s="165"/>
      <c r="I89" s="203">
        <f t="shared" si="1"/>
        <v>0</v>
      </c>
      <c r="J89" s="333"/>
      <c r="L89" s="119" t="s">
        <v>44</v>
      </c>
    </row>
    <row r="90" spans="1:30" ht="14.1" hidden="1" customHeight="1" outlineLevel="2">
      <c r="A90" s="201"/>
      <c r="B90" s="201"/>
      <c r="C90" s="202"/>
      <c r="D90" s="301"/>
      <c r="E90" s="322"/>
      <c r="F90" s="322"/>
      <c r="G90" s="322"/>
      <c r="H90" s="165"/>
      <c r="I90" s="203">
        <f t="shared" si="1"/>
        <v>0</v>
      </c>
      <c r="J90" s="333"/>
      <c r="L90" s="119" t="s">
        <v>44</v>
      </c>
    </row>
    <row r="91" spans="1:30" ht="14.1" hidden="1" customHeight="1" outlineLevel="2">
      <c r="A91" s="201"/>
      <c r="B91" s="201"/>
      <c r="C91" s="202"/>
      <c r="D91" s="301"/>
      <c r="E91" s="322"/>
      <c r="F91" s="322"/>
      <c r="G91" s="322"/>
      <c r="H91" s="165"/>
      <c r="I91" s="203">
        <f t="shared" si="1"/>
        <v>0</v>
      </c>
      <c r="J91" s="333"/>
      <c r="L91" s="119" t="s">
        <v>44</v>
      </c>
    </row>
    <row r="92" spans="1:30" s="187" customFormat="1" ht="62.25" customHeight="1" collapsed="1">
      <c r="A92" s="229">
        <v>4</v>
      </c>
      <c r="B92" s="229" t="s">
        <v>54</v>
      </c>
      <c r="C92" s="229"/>
      <c r="D92" s="321" t="str">
        <f>IF('Key data'!C20="yes",CONCATENATE("Tooltip:",Example!O34),"")</f>
        <v/>
      </c>
      <c r="E92" s="321"/>
      <c r="F92" s="321"/>
      <c r="G92" s="321"/>
      <c r="H92" s="321"/>
      <c r="I92" s="227"/>
      <c r="J92" s="333"/>
      <c r="K92" s="188"/>
      <c r="L92" s="186" t="s">
        <v>44</v>
      </c>
      <c r="M92" s="185"/>
      <c r="N92" s="185"/>
      <c r="O92" s="185"/>
      <c r="P92" s="185"/>
      <c r="Q92" s="185"/>
      <c r="R92" s="185"/>
      <c r="S92" s="185"/>
      <c r="T92" s="185"/>
      <c r="U92" s="185"/>
      <c r="V92" s="185"/>
      <c r="W92" s="185"/>
      <c r="X92" s="185"/>
      <c r="Y92" s="185"/>
      <c r="Z92" s="185"/>
      <c r="AA92" s="185"/>
      <c r="AB92" s="185"/>
      <c r="AC92" s="185"/>
      <c r="AD92" s="185"/>
    </row>
    <row r="93" spans="1:30" ht="14.1" customHeight="1">
      <c r="A93" s="201"/>
      <c r="B93" s="201" t="s">
        <v>55</v>
      </c>
      <c r="C93" s="201"/>
      <c r="D93" s="180">
        <v>3</v>
      </c>
      <c r="E93" s="320"/>
      <c r="F93" s="320"/>
      <c r="G93" s="320"/>
      <c r="H93" s="165"/>
      <c r="I93" s="203">
        <f>ROUND(D93*H93,2)</f>
        <v>0</v>
      </c>
      <c r="J93" s="333"/>
      <c r="L93" s="119" t="s">
        <v>44</v>
      </c>
    </row>
    <row r="94" spans="1:30" ht="14.1" customHeight="1">
      <c r="A94" s="201"/>
      <c r="B94" s="201" t="s">
        <v>56</v>
      </c>
      <c r="C94" s="201"/>
      <c r="D94" s="180">
        <v>1</v>
      </c>
      <c r="E94" s="320"/>
      <c r="F94" s="320"/>
      <c r="G94" s="320"/>
      <c r="H94" s="165"/>
      <c r="I94" s="203">
        <f t="shared" ref="I94:I108" si="2">ROUND(D94*H94,2)</f>
        <v>0</v>
      </c>
      <c r="J94" s="333"/>
      <c r="L94" s="119" t="s">
        <v>44</v>
      </c>
    </row>
    <row r="95" spans="1:30" ht="14.1" customHeight="1">
      <c r="A95" s="201"/>
      <c r="B95" s="201" t="s">
        <v>57</v>
      </c>
      <c r="C95" s="201"/>
      <c r="D95" s="180">
        <v>1</v>
      </c>
      <c r="E95" s="320"/>
      <c r="F95" s="320"/>
      <c r="G95" s="320"/>
      <c r="H95" s="165"/>
      <c r="I95" s="203">
        <f t="shared" si="2"/>
        <v>0</v>
      </c>
      <c r="J95" s="333"/>
      <c r="L95" s="119" t="s">
        <v>44</v>
      </c>
    </row>
    <row r="96" spans="1:30" ht="14.1" hidden="1" customHeight="1" outlineLevel="1">
      <c r="A96" s="201"/>
      <c r="B96" s="201"/>
      <c r="C96" s="201"/>
      <c r="D96" s="180"/>
      <c r="E96" s="320"/>
      <c r="F96" s="320"/>
      <c r="G96" s="320"/>
      <c r="H96" s="165"/>
      <c r="I96" s="203">
        <f t="shared" si="2"/>
        <v>0</v>
      </c>
      <c r="J96" s="333"/>
      <c r="L96" s="119" t="s">
        <v>44</v>
      </c>
    </row>
    <row r="97" spans="1:30" ht="14.1" hidden="1" customHeight="1" outlineLevel="1">
      <c r="A97" s="201"/>
      <c r="B97" s="201"/>
      <c r="C97" s="201"/>
      <c r="D97" s="180"/>
      <c r="E97" s="320"/>
      <c r="F97" s="320"/>
      <c r="G97" s="320"/>
      <c r="H97" s="165"/>
      <c r="I97" s="203">
        <f t="shared" ref="I97:I102" si="3">ROUND(D97*H97,2)</f>
        <v>0</v>
      </c>
      <c r="J97" s="333"/>
      <c r="L97" s="119" t="s">
        <v>44</v>
      </c>
    </row>
    <row r="98" spans="1:30" ht="14.1" hidden="1" customHeight="1" outlineLevel="1">
      <c r="A98" s="201"/>
      <c r="B98" s="201"/>
      <c r="C98" s="201"/>
      <c r="D98" s="180"/>
      <c r="E98" s="320"/>
      <c r="F98" s="320"/>
      <c r="G98" s="320"/>
      <c r="H98" s="165"/>
      <c r="I98" s="203">
        <f t="shared" si="3"/>
        <v>0</v>
      </c>
      <c r="J98" s="333"/>
      <c r="L98" s="119" t="s">
        <v>44</v>
      </c>
    </row>
    <row r="99" spans="1:30" ht="14.1" hidden="1" customHeight="1" outlineLevel="1">
      <c r="A99" s="201"/>
      <c r="B99" s="201"/>
      <c r="C99" s="201"/>
      <c r="D99" s="180"/>
      <c r="E99" s="320"/>
      <c r="F99" s="320"/>
      <c r="G99" s="320"/>
      <c r="H99" s="165"/>
      <c r="I99" s="203">
        <f t="shared" si="3"/>
        <v>0</v>
      </c>
      <c r="J99" s="333"/>
      <c r="L99" s="120" t="s">
        <v>44</v>
      </c>
    </row>
    <row r="100" spans="1:30" ht="14.1" hidden="1" customHeight="1" outlineLevel="1">
      <c r="A100" s="201"/>
      <c r="B100" s="201"/>
      <c r="C100" s="201"/>
      <c r="D100" s="180"/>
      <c r="E100" s="320"/>
      <c r="F100" s="320"/>
      <c r="G100" s="320"/>
      <c r="H100" s="165"/>
      <c r="I100" s="203">
        <f t="shared" si="3"/>
        <v>0</v>
      </c>
      <c r="J100" s="333"/>
      <c r="L100" s="119" t="s">
        <v>44</v>
      </c>
    </row>
    <row r="101" spans="1:30" ht="14.1" hidden="1" customHeight="1" outlineLevel="1">
      <c r="A101" s="201"/>
      <c r="B101" s="201"/>
      <c r="C101" s="201"/>
      <c r="D101" s="180"/>
      <c r="E101" s="320"/>
      <c r="F101" s="320"/>
      <c r="G101" s="320"/>
      <c r="H101" s="165"/>
      <c r="I101" s="203">
        <f t="shared" si="3"/>
        <v>0</v>
      </c>
      <c r="J101" s="333"/>
      <c r="L101" s="119" t="s">
        <v>44</v>
      </c>
    </row>
    <row r="102" spans="1:30" ht="14.1" hidden="1" customHeight="1" outlineLevel="1">
      <c r="A102" s="201"/>
      <c r="B102" s="201"/>
      <c r="C102" s="201"/>
      <c r="D102" s="180"/>
      <c r="E102" s="320"/>
      <c r="F102" s="320"/>
      <c r="G102" s="320"/>
      <c r="H102" s="165"/>
      <c r="I102" s="203">
        <f t="shared" si="3"/>
        <v>0</v>
      </c>
      <c r="J102" s="333"/>
      <c r="L102" s="119" t="s">
        <v>44</v>
      </c>
    </row>
    <row r="103" spans="1:30" ht="14.1" hidden="1" customHeight="1" outlineLevel="1">
      <c r="A103" s="201"/>
      <c r="B103" s="201"/>
      <c r="C103" s="201"/>
      <c r="D103" s="180"/>
      <c r="E103" s="320"/>
      <c r="F103" s="320"/>
      <c r="G103" s="320"/>
      <c r="H103" s="165"/>
      <c r="I103" s="203">
        <f t="shared" si="2"/>
        <v>0</v>
      </c>
      <c r="J103" s="333"/>
      <c r="L103" s="119" t="s">
        <v>44</v>
      </c>
    </row>
    <row r="104" spans="1:30" ht="14.1" hidden="1" customHeight="1" outlineLevel="1">
      <c r="A104" s="201"/>
      <c r="B104" s="201"/>
      <c r="C104" s="201"/>
      <c r="D104" s="180"/>
      <c r="E104" s="320"/>
      <c r="F104" s="320"/>
      <c r="G104" s="320"/>
      <c r="H104" s="165"/>
      <c r="I104" s="203">
        <f t="shared" si="2"/>
        <v>0</v>
      </c>
      <c r="J104" s="333"/>
      <c r="L104" s="119" t="s">
        <v>44</v>
      </c>
    </row>
    <row r="105" spans="1:30" ht="14.1" hidden="1" customHeight="1" outlineLevel="1">
      <c r="A105" s="201"/>
      <c r="B105" s="201"/>
      <c r="C105" s="201"/>
      <c r="D105" s="180"/>
      <c r="E105" s="320"/>
      <c r="F105" s="320"/>
      <c r="G105" s="320"/>
      <c r="H105" s="165"/>
      <c r="I105" s="203">
        <f t="shared" si="2"/>
        <v>0</v>
      </c>
      <c r="J105" s="333"/>
      <c r="L105" s="120" t="s">
        <v>44</v>
      </c>
    </row>
    <row r="106" spans="1:30" ht="14.1" hidden="1" customHeight="1" outlineLevel="1">
      <c r="A106" s="201"/>
      <c r="B106" s="201"/>
      <c r="C106" s="201"/>
      <c r="D106" s="180"/>
      <c r="E106" s="320"/>
      <c r="F106" s="320"/>
      <c r="G106" s="320"/>
      <c r="H106" s="165"/>
      <c r="I106" s="203">
        <f t="shared" si="2"/>
        <v>0</v>
      </c>
      <c r="J106" s="333"/>
      <c r="L106" s="119" t="s">
        <v>44</v>
      </c>
    </row>
    <row r="107" spans="1:30" ht="14.1" hidden="1" customHeight="1" outlineLevel="1">
      <c r="A107" s="201"/>
      <c r="B107" s="201"/>
      <c r="C107" s="201"/>
      <c r="D107" s="180"/>
      <c r="E107" s="320"/>
      <c r="F107" s="320"/>
      <c r="G107" s="320"/>
      <c r="H107" s="165"/>
      <c r="I107" s="203">
        <f t="shared" si="2"/>
        <v>0</v>
      </c>
      <c r="J107" s="333"/>
      <c r="L107" s="119" t="s">
        <v>44</v>
      </c>
    </row>
    <row r="108" spans="1:30" ht="14.1" hidden="1" customHeight="1" outlineLevel="1">
      <c r="A108" s="201"/>
      <c r="B108" s="201"/>
      <c r="C108" s="201"/>
      <c r="D108" s="180"/>
      <c r="E108" s="320"/>
      <c r="F108" s="320"/>
      <c r="G108" s="320"/>
      <c r="H108" s="165"/>
      <c r="I108" s="203">
        <f t="shared" si="2"/>
        <v>0</v>
      </c>
      <c r="J108" s="333"/>
      <c r="L108" s="119" t="s">
        <v>44</v>
      </c>
    </row>
    <row r="109" spans="1:30" s="187" customFormat="1" ht="21.75" customHeight="1" collapsed="1">
      <c r="A109" s="229">
        <v>4</v>
      </c>
      <c r="B109" s="229" t="s">
        <v>58</v>
      </c>
      <c r="C109" s="229"/>
      <c r="D109" s="321" t="str">
        <f>IF('Key data'!C20="yes",CONCATENATE("Tooltip:",Example!O45),"")</f>
        <v/>
      </c>
      <c r="E109" s="321"/>
      <c r="F109" s="321"/>
      <c r="G109" s="321"/>
      <c r="H109" s="321"/>
      <c r="I109" s="227">
        <f>SUM(I110:I125)</f>
        <v>0</v>
      </c>
      <c r="J109" s="333"/>
      <c r="K109" s="188"/>
      <c r="L109" s="186" t="s">
        <v>44</v>
      </c>
      <c r="M109" s="185"/>
      <c r="N109" s="185"/>
      <c r="O109" s="185"/>
      <c r="P109" s="185"/>
      <c r="Q109" s="185"/>
      <c r="R109" s="185"/>
      <c r="S109" s="185"/>
      <c r="T109" s="185"/>
      <c r="U109" s="185"/>
      <c r="V109" s="185"/>
      <c r="W109" s="185"/>
      <c r="X109" s="185"/>
      <c r="Y109" s="185"/>
      <c r="Z109" s="185"/>
      <c r="AA109" s="185"/>
      <c r="AB109" s="185"/>
      <c r="AC109" s="185"/>
      <c r="AD109" s="185"/>
    </row>
    <row r="110" spans="1:30" ht="14.1" customHeight="1">
      <c r="A110" s="302"/>
      <c r="B110" s="201" t="s">
        <v>59</v>
      </c>
      <c r="C110" s="201"/>
      <c r="D110" s="160"/>
      <c r="E110" s="320" t="s">
        <v>50</v>
      </c>
      <c r="F110" s="320"/>
      <c r="G110" s="320"/>
      <c r="H110" s="165"/>
      <c r="I110" s="203">
        <f>ROUND(D110*H110,2)</f>
        <v>0</v>
      </c>
      <c r="J110" s="333"/>
      <c r="L110" s="119" t="s">
        <v>44</v>
      </c>
    </row>
    <row r="111" spans="1:30" ht="14.1" customHeight="1">
      <c r="A111" s="302"/>
      <c r="B111" s="201"/>
      <c r="C111" s="201"/>
      <c r="D111" s="160"/>
      <c r="E111" s="320"/>
      <c r="F111" s="320"/>
      <c r="G111" s="320"/>
      <c r="H111" s="165"/>
      <c r="I111" s="203">
        <f>ROUND(D111*H111,2)</f>
        <v>0</v>
      </c>
      <c r="J111" s="333"/>
      <c r="L111" s="119" t="s">
        <v>44</v>
      </c>
    </row>
    <row r="112" spans="1:30" ht="14.1" customHeight="1">
      <c r="A112" s="302"/>
      <c r="B112" s="201"/>
      <c r="C112" s="201"/>
      <c r="D112" s="160"/>
      <c r="E112" s="320"/>
      <c r="F112" s="320"/>
      <c r="G112" s="320"/>
      <c r="H112" s="165"/>
      <c r="I112" s="203">
        <f t="shared" ref="I112:I125" si="4">ROUND(D112*H112,2)</f>
        <v>0</v>
      </c>
      <c r="J112" s="333"/>
      <c r="L112" s="119" t="s">
        <v>44</v>
      </c>
    </row>
    <row r="113" spans="1:30" ht="14.1" customHeight="1">
      <c r="A113" s="302"/>
      <c r="B113" s="201"/>
      <c r="C113" s="201"/>
      <c r="D113" s="160"/>
      <c r="E113" s="320"/>
      <c r="F113" s="320"/>
      <c r="G113" s="320"/>
      <c r="H113" s="165"/>
      <c r="I113" s="203">
        <f t="shared" si="4"/>
        <v>0</v>
      </c>
      <c r="J113" s="333"/>
      <c r="L113" s="121" t="s">
        <v>44</v>
      </c>
    </row>
    <row r="114" spans="1:30" s="6" customFormat="1" ht="14.1" customHeight="1">
      <c r="A114" s="201"/>
      <c r="B114" s="201"/>
      <c r="C114" s="201"/>
      <c r="D114" s="160"/>
      <c r="E114" s="320"/>
      <c r="F114" s="320"/>
      <c r="G114" s="320"/>
      <c r="H114" s="165"/>
      <c r="I114" s="203">
        <f t="shared" ref="I114:I119" si="5">ROUND(D114*H114,2)</f>
        <v>0</v>
      </c>
      <c r="J114" s="333"/>
      <c r="L114" s="121" t="s">
        <v>44</v>
      </c>
      <c r="M114" s="37"/>
      <c r="N114" s="37"/>
      <c r="O114" s="37"/>
      <c r="P114" s="37"/>
      <c r="Q114" s="37"/>
      <c r="R114" s="37"/>
      <c r="S114" s="37"/>
      <c r="T114" s="37"/>
      <c r="U114" s="37"/>
      <c r="V114" s="37"/>
      <c r="W114" s="37"/>
      <c r="X114" s="37"/>
      <c r="Y114" s="37"/>
      <c r="Z114" s="37"/>
      <c r="AA114" s="37"/>
      <c r="AB114" s="37"/>
      <c r="AC114" s="37"/>
      <c r="AD114" s="37"/>
    </row>
    <row r="115" spans="1:30" s="6" customFormat="1" ht="14.1" customHeight="1" outlineLevel="1">
      <c r="A115" s="201"/>
      <c r="B115" s="201"/>
      <c r="C115" s="201"/>
      <c r="D115" s="160"/>
      <c r="E115" s="320"/>
      <c r="F115" s="320"/>
      <c r="G115" s="320"/>
      <c r="H115" s="165"/>
      <c r="I115" s="203">
        <f t="shared" si="5"/>
        <v>0</v>
      </c>
      <c r="J115" s="333"/>
      <c r="L115" s="119" t="s">
        <v>44</v>
      </c>
      <c r="M115" s="37"/>
      <c r="N115" s="37"/>
      <c r="O115" s="37"/>
      <c r="P115" s="37"/>
      <c r="Q115" s="37"/>
      <c r="R115" s="37"/>
      <c r="S115" s="37"/>
      <c r="T115" s="37"/>
      <c r="U115" s="37"/>
      <c r="V115" s="37"/>
      <c r="W115" s="37"/>
      <c r="X115" s="37"/>
      <c r="Y115" s="37"/>
      <c r="Z115" s="37"/>
      <c r="AA115" s="37"/>
      <c r="AB115" s="37"/>
      <c r="AC115" s="37"/>
      <c r="AD115" s="37"/>
    </row>
    <row r="116" spans="1:30" s="6" customFormat="1" ht="14.1" customHeight="1" outlineLevel="1">
      <c r="A116" s="201"/>
      <c r="B116" s="201"/>
      <c r="C116" s="201"/>
      <c r="D116" s="160"/>
      <c r="E116" s="320"/>
      <c r="F116" s="320"/>
      <c r="G116" s="320"/>
      <c r="H116" s="165"/>
      <c r="I116" s="203">
        <f t="shared" si="5"/>
        <v>0</v>
      </c>
      <c r="J116" s="333"/>
      <c r="L116" s="119" t="s">
        <v>44</v>
      </c>
      <c r="M116" s="37"/>
      <c r="N116" s="37"/>
      <c r="O116" s="37"/>
      <c r="P116" s="37"/>
      <c r="Q116" s="37"/>
      <c r="R116" s="37"/>
      <c r="S116" s="37"/>
      <c r="T116" s="37"/>
      <c r="U116" s="37"/>
      <c r="V116" s="37"/>
      <c r="W116" s="37"/>
      <c r="X116" s="37"/>
      <c r="Y116" s="37"/>
      <c r="Z116" s="37"/>
      <c r="AA116" s="37"/>
      <c r="AB116" s="37"/>
      <c r="AC116" s="37"/>
      <c r="AD116" s="37"/>
    </row>
    <row r="117" spans="1:30" s="6" customFormat="1" ht="14.1" customHeight="1" outlineLevel="1">
      <c r="A117" s="201"/>
      <c r="B117" s="201"/>
      <c r="C117" s="201"/>
      <c r="D117" s="160"/>
      <c r="E117" s="320"/>
      <c r="F117" s="320"/>
      <c r="G117" s="320"/>
      <c r="H117" s="165"/>
      <c r="I117" s="203">
        <f t="shared" si="5"/>
        <v>0</v>
      </c>
      <c r="J117" s="333"/>
      <c r="L117" s="120" t="s">
        <v>44</v>
      </c>
      <c r="M117" s="37"/>
      <c r="N117" s="37"/>
      <c r="O117" s="37"/>
      <c r="P117" s="37"/>
      <c r="Q117" s="37"/>
      <c r="R117" s="37"/>
      <c r="S117" s="37"/>
      <c r="T117" s="37"/>
      <c r="U117" s="37"/>
      <c r="V117" s="37"/>
      <c r="W117" s="37"/>
      <c r="X117" s="37"/>
      <c r="Y117" s="37"/>
      <c r="Z117" s="37"/>
      <c r="AA117" s="37"/>
      <c r="AB117" s="37"/>
      <c r="AC117" s="37"/>
      <c r="AD117" s="37"/>
    </row>
    <row r="118" spans="1:30" s="6" customFormat="1" ht="14.1" customHeight="1" outlineLevel="1">
      <c r="A118" s="201"/>
      <c r="B118" s="201"/>
      <c r="C118" s="201"/>
      <c r="D118" s="160"/>
      <c r="E118" s="320"/>
      <c r="F118" s="320"/>
      <c r="G118" s="320"/>
      <c r="H118" s="165"/>
      <c r="I118" s="203">
        <f t="shared" si="5"/>
        <v>0</v>
      </c>
      <c r="J118" s="333"/>
      <c r="L118" s="177" t="s">
        <v>44</v>
      </c>
      <c r="M118" s="37"/>
      <c r="N118" s="37"/>
      <c r="O118" s="37"/>
      <c r="P118" s="37"/>
      <c r="Q118" s="37"/>
      <c r="R118" s="37"/>
      <c r="S118" s="37"/>
      <c r="T118" s="37"/>
      <c r="U118" s="37"/>
      <c r="V118" s="37"/>
      <c r="W118" s="37"/>
      <c r="X118" s="37"/>
      <c r="Y118" s="37"/>
      <c r="Z118" s="37"/>
      <c r="AA118" s="37"/>
      <c r="AB118" s="37"/>
      <c r="AC118" s="37"/>
      <c r="AD118" s="37"/>
    </row>
    <row r="119" spans="1:30" ht="14.1" customHeight="1" outlineLevel="1">
      <c r="A119" s="201"/>
      <c r="B119" s="201"/>
      <c r="C119" s="201"/>
      <c r="D119" s="160"/>
      <c r="E119" s="320"/>
      <c r="F119" s="320"/>
      <c r="G119" s="320"/>
      <c r="H119" s="165"/>
      <c r="I119" s="203">
        <f t="shared" si="5"/>
        <v>0</v>
      </c>
      <c r="J119" s="333"/>
      <c r="L119" s="177" t="s">
        <v>44</v>
      </c>
    </row>
    <row r="120" spans="1:30" s="6" customFormat="1" ht="14.1" customHeight="1" outlineLevel="1">
      <c r="A120" s="201"/>
      <c r="B120" s="201"/>
      <c r="C120" s="201"/>
      <c r="D120" s="160"/>
      <c r="E120" s="320"/>
      <c r="F120" s="320"/>
      <c r="G120" s="320"/>
      <c r="H120" s="165"/>
      <c r="I120" s="203">
        <f t="shared" si="4"/>
        <v>0</v>
      </c>
      <c r="J120" s="333"/>
      <c r="L120" s="121" t="s">
        <v>44</v>
      </c>
      <c r="M120" s="37"/>
      <c r="N120" s="37"/>
      <c r="O120" s="37"/>
      <c r="P120" s="37"/>
      <c r="Q120" s="37"/>
      <c r="R120" s="37"/>
      <c r="S120" s="37"/>
      <c r="T120" s="37"/>
      <c r="U120" s="37"/>
      <c r="V120" s="37"/>
      <c r="W120" s="37"/>
      <c r="X120" s="37"/>
      <c r="Y120" s="37"/>
      <c r="Z120" s="37"/>
      <c r="AA120" s="37"/>
      <c r="AB120" s="37"/>
      <c r="AC120" s="37"/>
      <c r="AD120" s="37"/>
    </row>
    <row r="121" spans="1:30" s="6" customFormat="1" ht="14.1" customHeight="1" outlineLevel="1">
      <c r="A121" s="201"/>
      <c r="B121" s="201"/>
      <c r="C121" s="201"/>
      <c r="D121" s="160"/>
      <c r="E121" s="320"/>
      <c r="F121" s="320"/>
      <c r="G121" s="320"/>
      <c r="H121" s="165"/>
      <c r="I121" s="203">
        <f t="shared" si="4"/>
        <v>0</v>
      </c>
      <c r="J121" s="333"/>
      <c r="L121" s="119" t="s">
        <v>44</v>
      </c>
      <c r="M121" s="37"/>
      <c r="N121" s="37"/>
      <c r="O121" s="37"/>
      <c r="P121" s="37"/>
      <c r="Q121" s="37"/>
      <c r="R121" s="37"/>
      <c r="S121" s="37"/>
      <c r="T121" s="37"/>
      <c r="U121" s="37"/>
      <c r="V121" s="37"/>
      <c r="W121" s="37"/>
      <c r="X121" s="37"/>
      <c r="Y121" s="37"/>
      <c r="Z121" s="37"/>
      <c r="AA121" s="37"/>
      <c r="AB121" s="37"/>
      <c r="AC121" s="37"/>
      <c r="AD121" s="37"/>
    </row>
    <row r="122" spans="1:30" s="6" customFormat="1" ht="14.1" customHeight="1" outlineLevel="1">
      <c r="A122" s="201"/>
      <c r="B122" s="201"/>
      <c r="C122" s="201"/>
      <c r="D122" s="160"/>
      <c r="E122" s="320"/>
      <c r="F122" s="320"/>
      <c r="G122" s="320"/>
      <c r="H122" s="165"/>
      <c r="I122" s="203">
        <f t="shared" si="4"/>
        <v>0</v>
      </c>
      <c r="J122" s="333"/>
      <c r="L122" s="119" t="s">
        <v>44</v>
      </c>
      <c r="M122" s="37"/>
      <c r="N122" s="37"/>
      <c r="O122" s="37"/>
      <c r="P122" s="37"/>
      <c r="Q122" s="37"/>
      <c r="R122" s="37"/>
      <c r="S122" s="37"/>
      <c r="T122" s="37"/>
      <c r="U122" s="37"/>
      <c r="V122" s="37"/>
      <c r="W122" s="37"/>
      <c r="X122" s="37"/>
      <c r="Y122" s="37"/>
      <c r="Z122" s="37"/>
      <c r="AA122" s="37"/>
      <c r="AB122" s="37"/>
      <c r="AC122" s="37"/>
      <c r="AD122" s="37"/>
    </row>
    <row r="123" spans="1:30" s="6" customFormat="1" ht="14.1" customHeight="1" outlineLevel="1">
      <c r="A123" s="201"/>
      <c r="B123" s="201"/>
      <c r="C123" s="201"/>
      <c r="D123" s="160"/>
      <c r="E123" s="320"/>
      <c r="F123" s="320"/>
      <c r="G123" s="320"/>
      <c r="H123" s="165"/>
      <c r="I123" s="203">
        <f t="shared" si="4"/>
        <v>0</v>
      </c>
      <c r="J123" s="333"/>
      <c r="L123" s="120" t="s">
        <v>44</v>
      </c>
      <c r="M123" s="37"/>
      <c r="N123" s="37"/>
      <c r="O123" s="37"/>
      <c r="P123" s="37"/>
      <c r="Q123" s="37"/>
      <c r="R123" s="37"/>
      <c r="S123" s="37"/>
      <c r="T123" s="37"/>
      <c r="U123" s="37"/>
      <c r="V123" s="37"/>
      <c r="W123" s="37"/>
      <c r="X123" s="37"/>
      <c r="Y123" s="37"/>
      <c r="Z123" s="37"/>
      <c r="AA123" s="37"/>
      <c r="AB123" s="37"/>
      <c r="AC123" s="37"/>
      <c r="AD123" s="37"/>
    </row>
    <row r="124" spans="1:30" s="6" customFormat="1" ht="14.1" customHeight="1" outlineLevel="1">
      <c r="A124" s="201"/>
      <c r="B124" s="201"/>
      <c r="C124" s="201"/>
      <c r="D124" s="160"/>
      <c r="E124" s="320"/>
      <c r="F124" s="320"/>
      <c r="G124" s="320"/>
      <c r="H124" s="165"/>
      <c r="I124" s="203">
        <f t="shared" si="4"/>
        <v>0</v>
      </c>
      <c r="J124" s="333"/>
      <c r="L124" s="177" t="s">
        <v>44</v>
      </c>
      <c r="M124" s="37"/>
      <c r="N124" s="37"/>
      <c r="O124" s="37"/>
      <c r="P124" s="37"/>
      <c r="Q124" s="37"/>
      <c r="R124" s="37"/>
      <c r="S124" s="37"/>
      <c r="T124" s="37"/>
      <c r="U124" s="37"/>
      <c r="V124" s="37"/>
      <c r="W124" s="37"/>
      <c r="X124" s="37"/>
      <c r="Y124" s="37"/>
      <c r="Z124" s="37"/>
      <c r="AA124" s="37"/>
      <c r="AB124" s="37"/>
      <c r="AC124" s="37"/>
      <c r="AD124" s="37"/>
    </row>
    <row r="125" spans="1:30" ht="14.1" customHeight="1" outlineLevel="1">
      <c r="A125" s="201"/>
      <c r="B125" s="201"/>
      <c r="C125" s="201"/>
      <c r="D125" s="160"/>
      <c r="E125" s="320"/>
      <c r="F125" s="320"/>
      <c r="G125" s="320"/>
      <c r="H125" s="165"/>
      <c r="I125" s="203">
        <f t="shared" si="4"/>
        <v>0</v>
      </c>
      <c r="J125" s="333"/>
      <c r="L125" s="177" t="s">
        <v>44</v>
      </c>
    </row>
    <row r="126" spans="1:30" s="187" customFormat="1" ht="91.5" customHeight="1">
      <c r="A126" s="169">
        <v>6</v>
      </c>
      <c r="B126" s="228" t="s">
        <v>60</v>
      </c>
      <c r="C126" s="169"/>
      <c r="D126" s="321" t="str">
        <f>IF('Key data'!C20="yes",CONCATENATE("Tooltip:",Example!O56),"")</f>
        <v/>
      </c>
      <c r="E126" s="321"/>
      <c r="F126" s="321"/>
      <c r="G126" s="321"/>
      <c r="H126" s="321"/>
      <c r="I126" s="227">
        <f>SUM(I127:I136)</f>
        <v>0</v>
      </c>
      <c r="J126" s="333"/>
      <c r="K126" s="188"/>
      <c r="L126" s="189"/>
      <c r="M126" s="185"/>
      <c r="N126" s="185"/>
      <c r="O126" s="185"/>
      <c r="P126" s="185"/>
      <c r="Q126" s="185"/>
      <c r="R126" s="185"/>
      <c r="S126" s="185"/>
      <c r="T126" s="185"/>
      <c r="U126" s="185"/>
      <c r="V126" s="185"/>
      <c r="W126" s="185"/>
      <c r="X126" s="185"/>
      <c r="Y126" s="185"/>
      <c r="Z126" s="185"/>
      <c r="AA126" s="185"/>
      <c r="AB126" s="185"/>
      <c r="AC126" s="185"/>
      <c r="AD126" s="185"/>
    </row>
    <row r="127" spans="1:30" ht="14.1" customHeight="1">
      <c r="A127" s="302"/>
      <c r="B127" s="201" t="s">
        <v>157</v>
      </c>
      <c r="C127" s="201"/>
      <c r="D127" s="301"/>
      <c r="E127" s="160"/>
      <c r="F127" s="160"/>
      <c r="G127" s="160"/>
      <c r="H127" s="165"/>
      <c r="I127" s="203"/>
      <c r="J127" s="333"/>
      <c r="L127" s="177" t="s">
        <v>44</v>
      </c>
    </row>
    <row r="128" spans="1:30" ht="14.1" customHeight="1">
      <c r="A128" s="201"/>
      <c r="B128" s="204"/>
      <c r="C128" s="201"/>
      <c r="D128" s="301"/>
      <c r="E128" s="160"/>
      <c r="F128" s="160"/>
      <c r="G128" s="160"/>
      <c r="H128" s="165"/>
      <c r="I128" s="203">
        <f t="shared" ref="I128:I136" si="6">ROUND(D128*F128*H128,2)</f>
        <v>0</v>
      </c>
      <c r="J128" s="333"/>
      <c r="L128" s="177" t="s">
        <v>44</v>
      </c>
    </row>
    <row r="129" spans="1:30" ht="14.1" customHeight="1">
      <c r="A129" s="201"/>
      <c r="B129" s="204"/>
      <c r="C129" s="201"/>
      <c r="D129" s="301"/>
      <c r="E129" s="160"/>
      <c r="F129" s="160"/>
      <c r="G129" s="160"/>
      <c r="H129" s="165"/>
      <c r="I129" s="203">
        <f t="shared" ref="I129:I132" si="7">ROUND(D129*F129*H129,2)</f>
        <v>0</v>
      </c>
      <c r="J129" s="333"/>
      <c r="L129" s="177" t="s">
        <v>44</v>
      </c>
    </row>
    <row r="130" spans="1:30" ht="14.1" customHeight="1">
      <c r="A130" s="201"/>
      <c r="B130" s="204"/>
      <c r="C130" s="201"/>
      <c r="D130" s="301"/>
      <c r="E130" s="160"/>
      <c r="F130" s="160"/>
      <c r="G130" s="160"/>
      <c r="H130" s="165"/>
      <c r="I130" s="203">
        <f t="shared" si="7"/>
        <v>0</v>
      </c>
      <c r="J130" s="333"/>
      <c r="L130" s="177" t="s">
        <v>44</v>
      </c>
    </row>
    <row r="131" spans="1:30" ht="14.1" customHeight="1" outlineLevel="1">
      <c r="A131" s="201"/>
      <c r="B131" s="204"/>
      <c r="C131" s="201"/>
      <c r="D131" s="301"/>
      <c r="E131" s="160"/>
      <c r="F131" s="160"/>
      <c r="G131" s="160"/>
      <c r="H131" s="165"/>
      <c r="I131" s="203">
        <f t="shared" si="7"/>
        <v>0</v>
      </c>
      <c r="J131" s="333"/>
      <c r="L131" s="177" t="s">
        <v>44</v>
      </c>
    </row>
    <row r="132" spans="1:30" ht="14.1" customHeight="1" outlineLevel="1">
      <c r="A132" s="201"/>
      <c r="B132" s="204"/>
      <c r="C132" s="201"/>
      <c r="D132" s="301"/>
      <c r="E132" s="160"/>
      <c r="F132" s="160"/>
      <c r="G132" s="160"/>
      <c r="H132" s="165"/>
      <c r="I132" s="203">
        <f t="shared" si="7"/>
        <v>0</v>
      </c>
      <c r="J132" s="333"/>
      <c r="L132" s="177" t="s">
        <v>44</v>
      </c>
    </row>
    <row r="133" spans="1:30" ht="14.1" customHeight="1" outlineLevel="1">
      <c r="A133" s="201"/>
      <c r="B133" s="204"/>
      <c r="C133" s="201"/>
      <c r="D133" s="301"/>
      <c r="E133" s="160"/>
      <c r="F133" s="160"/>
      <c r="G133" s="160"/>
      <c r="H133" s="165"/>
      <c r="I133" s="203">
        <f t="shared" si="6"/>
        <v>0</v>
      </c>
      <c r="J133" s="333"/>
      <c r="L133" s="177" t="s">
        <v>44</v>
      </c>
    </row>
    <row r="134" spans="1:30" ht="14.1" customHeight="1" outlineLevel="1">
      <c r="A134" s="201"/>
      <c r="B134" s="204"/>
      <c r="C134" s="201"/>
      <c r="D134" s="301"/>
      <c r="E134" s="160"/>
      <c r="F134" s="160"/>
      <c r="G134" s="160"/>
      <c r="H134" s="165"/>
      <c r="I134" s="203">
        <f t="shared" si="6"/>
        <v>0</v>
      </c>
      <c r="J134" s="333"/>
      <c r="L134" s="177" t="s">
        <v>44</v>
      </c>
    </row>
    <row r="135" spans="1:30" ht="14.1" customHeight="1" outlineLevel="1">
      <c r="A135" s="201"/>
      <c r="B135" s="204"/>
      <c r="C135" s="201"/>
      <c r="D135" s="301"/>
      <c r="E135" s="160"/>
      <c r="F135" s="160"/>
      <c r="G135" s="160"/>
      <c r="H135" s="165"/>
      <c r="I135" s="203">
        <f t="shared" si="6"/>
        <v>0</v>
      </c>
      <c r="J135" s="333"/>
      <c r="L135" s="177" t="s">
        <v>44</v>
      </c>
    </row>
    <row r="136" spans="1:30" ht="14.1" customHeight="1" outlineLevel="1">
      <c r="A136" s="201"/>
      <c r="B136" s="204"/>
      <c r="C136" s="201"/>
      <c r="D136" s="301"/>
      <c r="E136" s="160"/>
      <c r="F136" s="160"/>
      <c r="G136" s="160"/>
      <c r="H136" s="165"/>
      <c r="I136" s="203">
        <f t="shared" si="6"/>
        <v>0</v>
      </c>
      <c r="J136" s="333"/>
      <c r="L136" s="177" t="s">
        <v>44</v>
      </c>
    </row>
    <row r="137" spans="1:30" s="187" customFormat="1" ht="65.45" customHeight="1">
      <c r="A137" s="169">
        <v>7</v>
      </c>
      <c r="B137" s="228" t="s">
        <v>61</v>
      </c>
      <c r="C137" s="169"/>
      <c r="D137" s="321" t="str">
        <f>IF('Key data'!C20="yes",CONCATENATE("Tooltip:",Example!O61),"")</f>
        <v/>
      </c>
      <c r="E137" s="321"/>
      <c r="F137" s="321"/>
      <c r="G137" s="321"/>
      <c r="H137" s="321"/>
      <c r="I137" s="227">
        <f>SUM(I138:I142)</f>
        <v>0</v>
      </c>
      <c r="J137" s="333"/>
      <c r="K137" s="188"/>
      <c r="L137" s="186"/>
      <c r="M137" s="185"/>
      <c r="N137" s="185"/>
      <c r="O137" s="185"/>
      <c r="P137" s="185"/>
      <c r="Q137" s="185"/>
      <c r="R137" s="185"/>
      <c r="S137" s="185"/>
      <c r="T137" s="185"/>
      <c r="U137" s="185"/>
      <c r="V137" s="185"/>
      <c r="W137" s="185"/>
      <c r="X137" s="185"/>
      <c r="Y137" s="185"/>
      <c r="Z137" s="185"/>
      <c r="AA137" s="185"/>
      <c r="AB137" s="185"/>
      <c r="AC137" s="185"/>
      <c r="AD137" s="185"/>
    </row>
    <row r="138" spans="1:30" ht="14.1" customHeight="1">
      <c r="A138" s="201"/>
      <c r="B138" s="201"/>
      <c r="C138" s="201"/>
      <c r="D138" s="164"/>
      <c r="E138" s="160"/>
      <c r="F138" s="160"/>
      <c r="G138" s="160"/>
      <c r="H138" s="165"/>
      <c r="I138" s="203">
        <f>ROUND(D138*F138*H138,2)</f>
        <v>0</v>
      </c>
      <c r="J138" s="333"/>
      <c r="L138" s="177" t="s">
        <v>44</v>
      </c>
    </row>
    <row r="139" spans="1:30" ht="14.1" customHeight="1">
      <c r="A139" s="201"/>
      <c r="B139" s="201"/>
      <c r="C139" s="201"/>
      <c r="D139" s="301"/>
      <c r="E139" s="160"/>
      <c r="F139" s="160"/>
      <c r="G139" s="160"/>
      <c r="H139" s="165"/>
      <c r="I139" s="203">
        <f t="shared" ref="I139:I142" si="8">ROUND(D139*F139*H139,2)</f>
        <v>0</v>
      </c>
      <c r="J139" s="333"/>
      <c r="L139" s="177" t="s">
        <v>44</v>
      </c>
    </row>
    <row r="140" spans="1:30" ht="14.1" customHeight="1" outlineLevel="1">
      <c r="A140" s="201"/>
      <c r="B140" s="201"/>
      <c r="C140" s="201"/>
      <c r="D140" s="301"/>
      <c r="E140" s="160"/>
      <c r="F140" s="160"/>
      <c r="G140" s="160"/>
      <c r="H140" s="165"/>
      <c r="I140" s="203">
        <f t="shared" si="8"/>
        <v>0</v>
      </c>
      <c r="J140" s="333"/>
      <c r="L140" s="177" t="s">
        <v>44</v>
      </c>
    </row>
    <row r="141" spans="1:30" ht="14.1" customHeight="1" outlineLevel="1">
      <c r="A141" s="201"/>
      <c r="B141" s="201"/>
      <c r="C141" s="201"/>
      <c r="D141" s="301"/>
      <c r="E141" s="160"/>
      <c r="F141" s="160"/>
      <c r="G141" s="160"/>
      <c r="H141" s="165"/>
      <c r="I141" s="203">
        <f t="shared" si="8"/>
        <v>0</v>
      </c>
      <c r="J141" s="333"/>
      <c r="L141" s="177" t="s">
        <v>44</v>
      </c>
    </row>
    <row r="142" spans="1:30" ht="14.1" customHeight="1" outlineLevel="1">
      <c r="A142" s="201"/>
      <c r="B142" s="204"/>
      <c r="C142" s="201"/>
      <c r="D142" s="301"/>
      <c r="E142" s="160"/>
      <c r="F142" s="160"/>
      <c r="G142" s="160"/>
      <c r="H142" s="165"/>
      <c r="I142" s="203">
        <f t="shared" si="8"/>
        <v>0</v>
      </c>
      <c r="J142" s="333"/>
      <c r="L142" s="177" t="s">
        <v>44</v>
      </c>
    </row>
    <row r="143" spans="1:30" s="8" customFormat="1" ht="25.5" customHeight="1">
      <c r="A143" s="230"/>
      <c r="B143" s="324" t="s">
        <v>62</v>
      </c>
      <c r="C143" s="324"/>
      <c r="D143" s="324"/>
      <c r="E143" s="324"/>
      <c r="F143" s="324"/>
      <c r="G143" s="324"/>
      <c r="H143" s="324"/>
      <c r="I143" s="231">
        <f>I109+I92+I43+I5+I73+I126+I137</f>
        <v>0</v>
      </c>
      <c r="J143" s="333"/>
      <c r="K143" s="71"/>
      <c r="L143" s="121"/>
      <c r="M143" s="35"/>
      <c r="N143" s="35"/>
      <c r="O143" s="35"/>
      <c r="P143" s="35"/>
      <c r="Q143" s="35"/>
      <c r="R143" s="35"/>
      <c r="S143" s="35"/>
      <c r="T143" s="35"/>
      <c r="U143" s="35"/>
      <c r="V143" s="35"/>
      <c r="W143" s="35"/>
      <c r="X143" s="35"/>
      <c r="Y143" s="35"/>
      <c r="Z143" s="35"/>
      <c r="AA143" s="35"/>
      <c r="AB143" s="35"/>
      <c r="AC143" s="35"/>
      <c r="AD143" s="35"/>
    </row>
    <row r="144" spans="1:30" s="187" customFormat="1" ht="33" customHeight="1">
      <c r="A144" s="229">
        <v>8</v>
      </c>
      <c r="B144" s="229" t="s">
        <v>63</v>
      </c>
      <c r="C144" s="229"/>
      <c r="D144" s="321" t="str">
        <f>IF('Key data'!C20="yes",CONCATENATE("Tooltip:",Example!O65),"")</f>
        <v/>
      </c>
      <c r="E144" s="321"/>
      <c r="F144" s="321"/>
      <c r="G144" s="321"/>
      <c r="H144" s="321"/>
      <c r="I144" s="306">
        <f>I145</f>
        <v>0</v>
      </c>
      <c r="J144" s="233"/>
      <c r="K144" s="188"/>
      <c r="L144" s="186"/>
      <c r="M144" s="185"/>
      <c r="N144" s="185"/>
      <c r="O144" s="185"/>
      <c r="P144" s="185"/>
      <c r="Q144" s="185"/>
      <c r="R144" s="185"/>
      <c r="S144" s="185"/>
      <c r="T144" s="185"/>
      <c r="U144" s="185"/>
      <c r="V144" s="185"/>
      <c r="W144" s="185"/>
      <c r="X144" s="185"/>
      <c r="Y144" s="185"/>
      <c r="Z144" s="185"/>
      <c r="AA144" s="185"/>
      <c r="AB144" s="185"/>
      <c r="AC144" s="185"/>
      <c r="AD144" s="185"/>
    </row>
    <row r="145" spans="1:30" ht="38.450000000000003" customHeight="1">
      <c r="A145" s="234"/>
      <c r="B145" s="234" t="s">
        <v>64</v>
      </c>
      <c r="C145" s="234"/>
      <c r="D145" s="235"/>
      <c r="E145" s="235"/>
      <c r="F145" s="235"/>
      <c r="G145" s="235"/>
      <c r="H145" s="236"/>
      <c r="I145" s="304">
        <f>ROUND(D145*H145,2)</f>
        <v>0</v>
      </c>
      <c r="J145" s="238"/>
      <c r="L145" s="177" t="s">
        <v>44</v>
      </c>
    </row>
    <row r="146" spans="1:30" s="193" customFormat="1" ht="42" customHeight="1">
      <c r="A146" s="239"/>
      <c r="B146" s="239" t="s">
        <v>65</v>
      </c>
      <c r="C146" s="239"/>
      <c r="D146" s="239"/>
      <c r="E146" s="239"/>
      <c r="F146" s="239"/>
      <c r="G146" s="239"/>
      <c r="H146" s="240"/>
      <c r="I146" s="305">
        <f>I143+I144</f>
        <v>0</v>
      </c>
      <c r="J146" s="242"/>
      <c r="K146" s="190"/>
      <c r="L146" s="191"/>
      <c r="M146" s="192"/>
      <c r="N146" s="192"/>
      <c r="O146" s="192"/>
      <c r="P146" s="192"/>
      <c r="Q146" s="192"/>
      <c r="R146" s="192"/>
      <c r="S146" s="192"/>
      <c r="T146" s="192"/>
      <c r="U146" s="192"/>
      <c r="V146" s="192"/>
      <c r="W146" s="192"/>
      <c r="X146" s="192"/>
      <c r="Y146" s="192"/>
      <c r="Z146" s="192"/>
      <c r="AA146" s="192"/>
      <c r="AB146" s="192"/>
      <c r="AC146" s="192"/>
      <c r="AD146" s="192"/>
    </row>
    <row r="147" spans="1:30" s="187" customFormat="1" ht="43.5" customHeight="1">
      <c r="A147" s="169">
        <v>5</v>
      </c>
      <c r="B147" s="228" t="s">
        <v>66</v>
      </c>
      <c r="C147" s="169"/>
      <c r="D147" s="321" t="str">
        <f>IF('Key data'!C20="yes",CONCATENATE("Tooltip:",Example!O68),"")</f>
        <v/>
      </c>
      <c r="E147" s="321"/>
      <c r="F147" s="321"/>
      <c r="G147" s="321"/>
      <c r="H147" s="321"/>
      <c r="I147" s="232">
        <v>0</v>
      </c>
      <c r="J147" s="233"/>
      <c r="K147" s="188"/>
      <c r="L147" s="186"/>
      <c r="M147" s="185"/>
      <c r="N147" s="185"/>
      <c r="O147" s="185"/>
      <c r="P147" s="185"/>
      <c r="Q147" s="185"/>
      <c r="R147" s="185"/>
      <c r="S147" s="185"/>
      <c r="T147" s="185"/>
      <c r="U147" s="185"/>
      <c r="V147" s="185"/>
      <c r="W147" s="185"/>
      <c r="X147" s="185"/>
      <c r="Y147" s="185"/>
      <c r="Z147" s="185"/>
      <c r="AA147" s="185"/>
      <c r="AB147" s="185"/>
      <c r="AC147" s="185"/>
      <c r="AD147" s="185"/>
    </row>
    <row r="148" spans="1:30" ht="28.15" hidden="1" customHeight="1">
      <c r="A148" s="207"/>
      <c r="B148" s="208" t="s">
        <v>67</v>
      </c>
      <c r="C148" s="209"/>
      <c r="D148" s="210">
        <v>1</v>
      </c>
      <c r="E148" s="210" t="s">
        <v>68</v>
      </c>
      <c r="F148" s="210">
        <v>1</v>
      </c>
      <c r="G148" s="211" t="s">
        <v>69</v>
      </c>
      <c r="H148" s="212">
        <f>'Forwarding of funds'!I147</f>
        <v>0</v>
      </c>
      <c r="I148" s="243">
        <f>D148*F148*H148</f>
        <v>0</v>
      </c>
      <c r="J148" s="238"/>
      <c r="L148" s="177" t="s">
        <v>44</v>
      </c>
    </row>
    <row r="149" spans="1:30" ht="25.9" hidden="1" customHeight="1">
      <c r="A149" s="207"/>
      <c r="B149" s="208" t="s">
        <v>67</v>
      </c>
      <c r="C149" s="209"/>
      <c r="D149" s="210">
        <v>1</v>
      </c>
      <c r="E149" s="210" t="s">
        <v>68</v>
      </c>
      <c r="F149" s="210">
        <v>1</v>
      </c>
      <c r="G149" s="211" t="s">
        <v>69</v>
      </c>
      <c r="H149" s="213">
        <v>0</v>
      </c>
      <c r="I149" s="243">
        <f t="shared" ref="I149:I153" si="9">D149*F149*H149</f>
        <v>0</v>
      </c>
      <c r="J149" s="238"/>
      <c r="L149" s="177" t="s">
        <v>44</v>
      </c>
    </row>
    <row r="150" spans="1:30" ht="25.9" hidden="1" customHeight="1">
      <c r="A150" s="207"/>
      <c r="B150" s="208" t="s">
        <v>67</v>
      </c>
      <c r="C150" s="209"/>
      <c r="D150" s="210">
        <v>1</v>
      </c>
      <c r="E150" s="210" t="s">
        <v>68</v>
      </c>
      <c r="F150" s="210">
        <v>1</v>
      </c>
      <c r="G150" s="211" t="s">
        <v>69</v>
      </c>
      <c r="H150" s="213">
        <v>0</v>
      </c>
      <c r="I150" s="243">
        <f t="shared" ref="I150:I152" si="10">D150*F150*H150</f>
        <v>0</v>
      </c>
      <c r="J150" s="238"/>
      <c r="L150" s="177" t="s">
        <v>44</v>
      </c>
    </row>
    <row r="151" spans="1:30" ht="25.9" hidden="1" customHeight="1">
      <c r="A151" s="207"/>
      <c r="B151" s="208" t="s">
        <v>67</v>
      </c>
      <c r="C151" s="209"/>
      <c r="D151" s="210">
        <v>1</v>
      </c>
      <c r="E151" s="210" t="s">
        <v>68</v>
      </c>
      <c r="F151" s="210">
        <v>1</v>
      </c>
      <c r="G151" s="211" t="s">
        <v>69</v>
      </c>
      <c r="H151" s="213">
        <v>0</v>
      </c>
      <c r="I151" s="243">
        <f t="shared" si="10"/>
        <v>0</v>
      </c>
      <c r="J151" s="238"/>
      <c r="L151" s="177" t="s">
        <v>44</v>
      </c>
    </row>
    <row r="152" spans="1:30" ht="25.9" hidden="1" customHeight="1">
      <c r="A152" s="207"/>
      <c r="B152" s="208" t="s">
        <v>67</v>
      </c>
      <c r="C152" s="209"/>
      <c r="D152" s="210">
        <v>1</v>
      </c>
      <c r="E152" s="210" t="s">
        <v>68</v>
      </c>
      <c r="F152" s="210">
        <v>1</v>
      </c>
      <c r="G152" s="211" t="s">
        <v>69</v>
      </c>
      <c r="H152" s="213">
        <v>0</v>
      </c>
      <c r="I152" s="243">
        <f t="shared" si="10"/>
        <v>0</v>
      </c>
      <c r="J152" s="238"/>
      <c r="L152" s="177" t="s">
        <v>44</v>
      </c>
    </row>
    <row r="153" spans="1:30" ht="39" customHeight="1">
      <c r="A153" s="207"/>
      <c r="B153" s="208" t="s">
        <v>70</v>
      </c>
      <c r="C153" s="209"/>
      <c r="D153" s="210">
        <v>1</v>
      </c>
      <c r="E153" s="210" t="s">
        <v>68</v>
      </c>
      <c r="F153" s="210">
        <v>1</v>
      </c>
      <c r="G153" s="211" t="s">
        <v>69</v>
      </c>
      <c r="H153" s="213"/>
      <c r="I153" s="399">
        <f t="shared" si="9"/>
        <v>0</v>
      </c>
      <c r="J153" s="238"/>
      <c r="K153" s="252" t="s">
        <v>71</v>
      </c>
      <c r="L153" s="177" t="s">
        <v>44</v>
      </c>
    </row>
    <row r="154" spans="1:30" s="195" customFormat="1" ht="54.6" customHeight="1">
      <c r="A154" s="244"/>
      <c r="B154" s="245" t="s">
        <v>72</v>
      </c>
      <c r="C154" s="244"/>
      <c r="D154" s="244"/>
      <c r="E154" s="244"/>
      <c r="F154" s="244"/>
      <c r="G154" s="244"/>
      <c r="H154" s="246"/>
      <c r="I154" s="400">
        <f>I146+I147</f>
        <v>0</v>
      </c>
      <c r="J154" s="247"/>
      <c r="K154" s="253" t="str">
        <f>IFERROR(I154/$I$164,"")</f>
        <v/>
      </c>
      <c r="L154" s="189"/>
      <c r="M154" s="194"/>
      <c r="N154" s="194"/>
      <c r="O154" s="194"/>
      <c r="P154" s="194"/>
      <c r="Q154" s="194"/>
      <c r="R154" s="194"/>
      <c r="S154" s="194"/>
      <c r="T154" s="194"/>
      <c r="U154" s="194"/>
      <c r="V154" s="194"/>
      <c r="W154" s="194"/>
      <c r="X154" s="194"/>
      <c r="Y154" s="194"/>
      <c r="Z154" s="194"/>
      <c r="AA154" s="194"/>
      <c r="AB154" s="194"/>
      <c r="AC154" s="194"/>
      <c r="AD154" s="194"/>
    </row>
    <row r="155" spans="1:30" s="195" customFormat="1" ht="36.6" customHeight="1">
      <c r="A155" s="229">
        <v>6</v>
      </c>
      <c r="B155" s="229" t="s">
        <v>73</v>
      </c>
      <c r="C155" s="229"/>
      <c r="D155" s="321" t="str">
        <f>IF('Key data'!C20="yes",CONCATENATE("Tooltip:",Example!O73),"")</f>
        <v/>
      </c>
      <c r="E155" s="321"/>
      <c r="F155" s="321"/>
      <c r="G155" s="321"/>
      <c r="H155" s="321"/>
      <c r="I155" s="248"/>
      <c r="J155" s="227"/>
      <c r="K155" s="254"/>
      <c r="L155" s="189"/>
      <c r="M155" s="194"/>
      <c r="N155" s="194"/>
      <c r="O155" s="194"/>
      <c r="P155" s="194"/>
      <c r="Q155" s="194"/>
      <c r="R155" s="194"/>
      <c r="S155" s="194"/>
      <c r="T155" s="194"/>
      <c r="U155" s="194"/>
      <c r="V155" s="194"/>
      <c r="W155" s="194"/>
      <c r="X155" s="194"/>
      <c r="Y155" s="194"/>
      <c r="Z155" s="194"/>
      <c r="AA155" s="194"/>
      <c r="AB155" s="194"/>
      <c r="AC155" s="194"/>
      <c r="AD155" s="194"/>
    </row>
    <row r="156" spans="1:30" s="12" customFormat="1" ht="23.25" customHeight="1">
      <c r="A156" s="214"/>
      <c r="B156" s="215"/>
      <c r="C156" s="216"/>
      <c r="D156" s="217">
        <v>1</v>
      </c>
      <c r="E156" s="217" t="s">
        <v>68</v>
      </c>
      <c r="F156" s="217">
        <v>1</v>
      </c>
      <c r="G156" s="218" t="s">
        <v>74</v>
      </c>
      <c r="H156" s="219"/>
      <c r="I156" s="249"/>
      <c r="J156" s="250"/>
      <c r="K156" s="255" t="str">
        <f>IFERROR(J156/$I$164,"")</f>
        <v/>
      </c>
      <c r="L156" s="177" t="s">
        <v>44</v>
      </c>
      <c r="M156" s="36"/>
      <c r="N156" s="36"/>
      <c r="O156" s="36"/>
      <c r="P156" s="36"/>
      <c r="Q156" s="36"/>
      <c r="R156" s="36"/>
      <c r="S156" s="36"/>
      <c r="T156" s="36"/>
      <c r="U156" s="36"/>
      <c r="V156" s="36"/>
      <c r="W156" s="36"/>
      <c r="X156" s="36"/>
      <c r="Y156" s="36"/>
      <c r="Z156" s="36"/>
      <c r="AA156" s="36"/>
      <c r="AB156" s="36"/>
      <c r="AC156" s="36"/>
      <c r="AD156" s="36"/>
    </row>
    <row r="157" spans="1:30" ht="18.75" hidden="1" customHeight="1">
      <c r="A157" s="214"/>
      <c r="B157" s="215" t="str" cm="1">
        <f t="array" ref="B157">_xlfn.IFS('Key data'!C9=0,"No third-party financing",'Key data'!C9= "Select", "Please ensure that you have entered all necessary information in the 'key data' worksheet",'Key data'!C9&gt;0,'Key data'!E9,TRUE,"")</f>
        <v>No third-party financing</v>
      </c>
      <c r="C157" s="216"/>
      <c r="D157" s="217">
        <v>1</v>
      </c>
      <c r="E157" s="217" t="s">
        <v>68</v>
      </c>
      <c r="F157" s="217">
        <v>1</v>
      </c>
      <c r="G157" s="218" t="s">
        <v>74</v>
      </c>
      <c r="H157" s="219" t="str" cm="1">
        <f t="array" ref="H157">_xlfn.IFS('Key data'!$C$9="Select", "",'Key data'!$C$9&gt;0,'Key data'!G9, TRUE,"")</f>
        <v/>
      </c>
      <c r="I157" s="249"/>
      <c r="J157" s="250" t="str">
        <f t="shared" ref="J157:J162" si="11">H157</f>
        <v/>
      </c>
      <c r="K157" s="255" t="str">
        <f t="shared" ref="K157:K162" si="12">IFERROR(J157/$I$164,"")</f>
        <v/>
      </c>
      <c r="L157" s="177" t="s">
        <v>44</v>
      </c>
    </row>
    <row r="158" spans="1:30" ht="18.75" hidden="1" customHeight="1">
      <c r="A158" s="214"/>
      <c r="B158" s="215" t="str" cm="1">
        <f t="array" ref="B158">_xlfn.IFS('Key data'!C9=0,"No third-party financing",'Key data'!C9= "Select", "Please ensure that you have entered all necessary information in the 'key data' worksheet",'Key data'!C9&gt;0,'Key data'!E10,TRUE,"")</f>
        <v>No third-party financing</v>
      </c>
      <c r="C158" s="216"/>
      <c r="D158" s="217">
        <v>1</v>
      </c>
      <c r="E158" s="217" t="s">
        <v>68</v>
      </c>
      <c r="F158" s="217">
        <v>1</v>
      </c>
      <c r="G158" s="218" t="s">
        <v>74</v>
      </c>
      <c r="H158" s="219" t="str" cm="1">
        <f t="array" ref="H158">_xlfn.IFS('Key data'!$C$9="Select", "",'Key data'!$C$9&gt;0,'Key data'!G10, TRUE,"")</f>
        <v/>
      </c>
      <c r="I158" s="249"/>
      <c r="J158" s="250" t="str">
        <f t="shared" si="11"/>
        <v/>
      </c>
      <c r="K158" s="255" t="str">
        <f t="shared" si="12"/>
        <v/>
      </c>
      <c r="L158" s="177" t="s">
        <v>44</v>
      </c>
    </row>
    <row r="159" spans="1:30" ht="18.75" hidden="1" customHeight="1">
      <c r="A159" s="214"/>
      <c r="B159" s="215" t="str" cm="1">
        <f t="array" ref="B159">_xlfn.IFS('Key data'!C9=0,"No third-party financing",'Key data'!C9= "Select", "Please ensure that you have entered all necessary information in the 'key data' worksheet",'Key data'!C9&gt;0,'Key data'!E11,TRUE,"")</f>
        <v>No third-party financing</v>
      </c>
      <c r="C159" s="216"/>
      <c r="D159" s="217">
        <v>1</v>
      </c>
      <c r="E159" s="217" t="s">
        <v>68</v>
      </c>
      <c r="F159" s="217">
        <v>1</v>
      </c>
      <c r="G159" s="218" t="s">
        <v>74</v>
      </c>
      <c r="H159" s="219" t="str" cm="1">
        <f t="array" ref="H159">_xlfn.IFS('Key data'!$C$9="Select", "",'Key data'!$C$9&gt;0,'Key data'!G11, TRUE,"")</f>
        <v/>
      </c>
      <c r="I159" s="249"/>
      <c r="J159" s="250" t="str">
        <f t="shared" si="11"/>
        <v/>
      </c>
      <c r="K159" s="255" t="str">
        <f t="shared" si="12"/>
        <v/>
      </c>
      <c r="L159" s="177" t="s">
        <v>44</v>
      </c>
    </row>
    <row r="160" spans="1:30" ht="18.75" hidden="1" customHeight="1">
      <c r="A160" s="214"/>
      <c r="B160" s="215" t="str" cm="1">
        <f t="array" ref="B160">_xlfn.IFS('Key data'!C9=0,"No third-party financing",'Key data'!C9= "Select","Please ensure that you have entered all necessary information in the 'key data' worksheet",'Key data'!C9&gt;0,'Key data'!E12,TRUE,"")</f>
        <v>No third-party financing</v>
      </c>
      <c r="C160" s="216"/>
      <c r="D160" s="217">
        <v>1</v>
      </c>
      <c r="E160" s="217" t="s">
        <v>68</v>
      </c>
      <c r="F160" s="217">
        <v>1</v>
      </c>
      <c r="G160" s="218" t="s">
        <v>74</v>
      </c>
      <c r="H160" s="219" t="str" cm="1">
        <f t="array" ref="H160">_xlfn.IFS('Key data'!$C$9="Select", "",'Key data'!$C$9&gt;0,'Key data'!G12, TRUE,"")</f>
        <v/>
      </c>
      <c r="I160" s="249"/>
      <c r="J160" s="250" t="str">
        <f t="shared" si="11"/>
        <v/>
      </c>
      <c r="K160" s="255" t="str">
        <f t="shared" si="12"/>
        <v/>
      </c>
      <c r="L160" s="177" t="s">
        <v>44</v>
      </c>
    </row>
    <row r="161" spans="1:30" ht="18.75" hidden="1" customHeight="1">
      <c r="A161" s="214"/>
      <c r="B161" s="215" t="str" cm="1">
        <f t="array" ref="B161">_xlfn.IFS('Key data'!C9=0,"No third-party financing",'Key data'!C9= "Select", "Please ensure that you have entered all necessary information in the 'key data' worksheet",'Key data'!C9&gt;0,'Key data'!E13,TRUE,"")</f>
        <v>No third-party financing</v>
      </c>
      <c r="C161" s="216"/>
      <c r="D161" s="217">
        <v>1</v>
      </c>
      <c r="E161" s="217" t="s">
        <v>68</v>
      </c>
      <c r="F161" s="217">
        <v>1</v>
      </c>
      <c r="G161" s="218" t="s">
        <v>74</v>
      </c>
      <c r="H161" s="219" t="str" cm="1">
        <f t="array" ref="H161">_xlfn.IFS('Key data'!$C$9="Select", "",'Key data'!$C$9&gt;0,'Key data'!G13, TRUE,"")</f>
        <v/>
      </c>
      <c r="I161" s="249"/>
      <c r="J161" s="250" t="str">
        <f t="shared" si="11"/>
        <v/>
      </c>
      <c r="K161" s="255" t="str">
        <f t="shared" si="12"/>
        <v/>
      </c>
      <c r="L161" s="177" t="s">
        <v>44</v>
      </c>
    </row>
    <row r="162" spans="1:30" ht="18.75" hidden="1" customHeight="1">
      <c r="A162" s="214"/>
      <c r="B162" s="215" t="str" cm="1">
        <f t="array" ref="B162">_xlfn.IFS('Key data'!C9=0,"No third-party financing",'Key data'!C9= "Select","Please ensure that you have entered all necessary information in the 'key data' worksheet",'Key data'!C9&gt;0,'Key data'!E14,TRUE,"")</f>
        <v>No third-party financing</v>
      </c>
      <c r="C162" s="216"/>
      <c r="D162" s="217">
        <v>1</v>
      </c>
      <c r="E162" s="217" t="s">
        <v>68</v>
      </c>
      <c r="F162" s="217">
        <v>1</v>
      </c>
      <c r="G162" s="218" t="s">
        <v>74</v>
      </c>
      <c r="H162" s="219" t="str" cm="1">
        <f t="array" ref="H162">_xlfn.IFS('Key data'!$C$9="Select", "",'Key data'!$C$9&gt;0,'Key data'!G14, TRUE,"")</f>
        <v/>
      </c>
      <c r="I162" s="249"/>
      <c r="J162" s="250" t="str">
        <f t="shared" si="11"/>
        <v/>
      </c>
      <c r="K162" s="255" t="str">
        <f t="shared" si="12"/>
        <v/>
      </c>
      <c r="L162" s="177" t="s">
        <v>44</v>
      </c>
    </row>
    <row r="163" spans="1:30" ht="18.75" hidden="1" customHeight="1">
      <c r="A163" s="214"/>
      <c r="B163" s="215" t="str" cm="1">
        <f t="array" ref="B163">_xlfn.IFS('Key data'!C9=0,"No third-party financing",'Key data'!C9= "Select","Please ensure that you have entered all necessary information in the 'key data' worksheet",'Key data'!C9&gt;0,'Key data'!E15,TRUE,"")</f>
        <v>No third-party financing</v>
      </c>
      <c r="C163" s="216"/>
      <c r="D163" s="217">
        <v>1</v>
      </c>
      <c r="E163" s="217" t="s">
        <v>68</v>
      </c>
      <c r="F163" s="217">
        <v>1</v>
      </c>
      <c r="G163" s="218" t="s">
        <v>74</v>
      </c>
      <c r="H163" s="219" t="str" cm="1">
        <f t="array" ref="H163">_xlfn.IFS('Key data'!$C$9="Select", "",'Key data'!$C$9&gt;0,'Key data'!G15, TRUE,"")</f>
        <v/>
      </c>
      <c r="I163" s="249"/>
      <c r="J163" s="250" t="str">
        <f>H163</f>
        <v/>
      </c>
      <c r="K163" s="255" t="str">
        <f>IFERROR(J163/$I$164,"")</f>
        <v/>
      </c>
      <c r="L163" s="177" t="s">
        <v>44</v>
      </c>
    </row>
    <row r="164" spans="1:30" s="183" customFormat="1" ht="19.5" customHeight="1">
      <c r="A164" s="245"/>
      <c r="B164" s="323" t="s">
        <v>75</v>
      </c>
      <c r="C164" s="323"/>
      <c r="D164" s="323"/>
      <c r="E164" s="323"/>
      <c r="F164" s="323"/>
      <c r="G164" s="323"/>
      <c r="H164" s="323"/>
      <c r="I164" s="401">
        <f>I154+J155</f>
        <v>0</v>
      </c>
      <c r="J164" s="401"/>
      <c r="K164" s="256">
        <f>SUM(K154:K163)</f>
        <v>0</v>
      </c>
      <c r="L164" s="251"/>
      <c r="M164" s="182"/>
      <c r="N164" s="182"/>
      <c r="O164" s="182"/>
      <c r="P164" s="182"/>
      <c r="Q164" s="182"/>
      <c r="R164" s="182"/>
      <c r="S164" s="182"/>
      <c r="T164" s="182"/>
      <c r="U164" s="182"/>
      <c r="V164" s="182"/>
      <c r="W164" s="182"/>
      <c r="X164" s="182"/>
      <c r="Y164" s="182"/>
      <c r="Z164" s="182"/>
      <c r="AA164" s="182"/>
      <c r="AB164" s="182"/>
      <c r="AC164" s="182"/>
      <c r="AD164" s="182"/>
    </row>
    <row r="165" spans="1:30" ht="34.5" customHeight="1">
      <c r="L165" s="119"/>
    </row>
    <row r="166" spans="1:30" s="193" customFormat="1" ht="37.9" customHeight="1">
      <c r="A166" s="200"/>
      <c r="B166" s="336" t="s">
        <v>76</v>
      </c>
      <c r="C166" s="336"/>
      <c r="D166" s="336"/>
      <c r="E166" s="336"/>
      <c r="F166" s="336"/>
      <c r="G166" s="336"/>
      <c r="H166" s="336"/>
      <c r="I166" s="336"/>
      <c r="J166" s="336"/>
      <c r="K166" s="336"/>
      <c r="L166" s="191"/>
      <c r="M166" s="192"/>
      <c r="N166" s="192"/>
      <c r="O166" s="192"/>
      <c r="P166" s="192"/>
      <c r="Q166" s="192"/>
      <c r="R166" s="192"/>
      <c r="S166" s="192"/>
      <c r="T166" s="192"/>
      <c r="U166" s="192"/>
      <c r="V166" s="192"/>
      <c r="W166" s="192"/>
      <c r="X166" s="192"/>
      <c r="Y166" s="192"/>
      <c r="Z166" s="192"/>
      <c r="AA166" s="192"/>
      <c r="AB166" s="192"/>
      <c r="AC166" s="192"/>
      <c r="AD166" s="192"/>
    </row>
    <row r="167" spans="1:30" s="193" customFormat="1" ht="15">
      <c r="A167" s="200"/>
      <c r="B167" s="198"/>
      <c r="C167" s="198"/>
      <c r="D167" s="198"/>
      <c r="E167" s="198"/>
      <c r="F167" s="198"/>
      <c r="G167" s="198"/>
      <c r="H167" s="199"/>
      <c r="I167" s="198"/>
      <c r="J167" s="198"/>
      <c r="K167" s="190"/>
      <c r="L167" s="191"/>
      <c r="M167" s="192"/>
      <c r="N167" s="192"/>
      <c r="O167" s="192"/>
      <c r="P167" s="192"/>
      <c r="Q167" s="192"/>
      <c r="R167" s="192"/>
      <c r="S167" s="192"/>
      <c r="T167" s="192"/>
      <c r="U167" s="192"/>
      <c r="V167" s="192"/>
      <c r="W167" s="192"/>
      <c r="X167" s="192"/>
      <c r="Y167" s="192"/>
      <c r="Z167" s="192"/>
      <c r="AA167" s="192"/>
      <c r="AB167" s="192"/>
      <c r="AC167" s="192"/>
      <c r="AD167" s="192"/>
    </row>
    <row r="168" spans="1:30" s="193" customFormat="1" ht="34.5" customHeight="1">
      <c r="A168" s="200"/>
      <c r="B168" s="335" t="s">
        <v>77</v>
      </c>
      <c r="C168" s="335"/>
      <c r="D168" s="335"/>
      <c r="E168" s="335"/>
      <c r="F168" s="335"/>
      <c r="G168" s="335"/>
      <c r="H168" s="335"/>
      <c r="I168" s="335"/>
      <c r="J168" s="335"/>
      <c r="K168" s="190"/>
      <c r="L168" s="191"/>
      <c r="M168" s="192"/>
      <c r="N168" s="192"/>
      <c r="O168" s="192"/>
      <c r="P168" s="192"/>
      <c r="Q168" s="192"/>
      <c r="R168" s="192"/>
      <c r="S168" s="192"/>
      <c r="T168" s="192"/>
      <c r="U168" s="192"/>
      <c r="V168" s="192"/>
      <c r="W168" s="192"/>
      <c r="X168" s="192"/>
      <c r="Y168" s="192"/>
      <c r="Z168" s="192"/>
      <c r="AA168" s="192"/>
      <c r="AB168" s="192"/>
      <c r="AC168" s="192"/>
      <c r="AD168" s="192"/>
    </row>
    <row r="169" spans="1:30" s="193" customFormat="1" ht="15.75">
      <c r="A169" s="200"/>
      <c r="B169" s="319"/>
      <c r="C169" s="319"/>
      <c r="D169" s="319"/>
      <c r="E169" s="319"/>
      <c r="F169" s="319"/>
      <c r="G169" s="319"/>
      <c r="H169" s="319"/>
      <c r="I169" s="319"/>
      <c r="J169" s="319"/>
      <c r="K169" s="190"/>
      <c r="L169" s="191"/>
      <c r="M169" s="192"/>
      <c r="N169" s="192"/>
      <c r="O169" s="192"/>
      <c r="P169" s="192"/>
      <c r="Q169" s="192"/>
      <c r="R169" s="192"/>
      <c r="S169" s="192"/>
      <c r="T169" s="192"/>
      <c r="U169" s="192"/>
      <c r="V169" s="192"/>
      <c r="W169" s="192"/>
      <c r="X169" s="192"/>
      <c r="Y169" s="192"/>
      <c r="Z169" s="192"/>
      <c r="AA169" s="192"/>
      <c r="AB169" s="192"/>
      <c r="AC169" s="192"/>
      <c r="AD169" s="192"/>
    </row>
    <row r="170" spans="1:30" s="193" customFormat="1" ht="31.5" customHeight="1">
      <c r="A170" s="200"/>
      <c r="B170" s="319" t="s">
        <v>78</v>
      </c>
      <c r="C170" s="319"/>
      <c r="D170" s="319"/>
      <c r="E170" s="319"/>
      <c r="F170" s="319"/>
      <c r="G170" s="319"/>
      <c r="H170" s="319"/>
      <c r="I170" s="319"/>
      <c r="J170" s="319"/>
      <c r="K170" s="190"/>
      <c r="L170" s="191"/>
      <c r="M170" s="192"/>
      <c r="N170" s="192"/>
      <c r="O170" s="192"/>
      <c r="P170" s="192"/>
      <c r="Q170" s="192"/>
      <c r="R170" s="192"/>
      <c r="S170" s="192"/>
      <c r="T170" s="192"/>
      <c r="U170" s="192"/>
      <c r="V170" s="192"/>
      <c r="W170" s="192"/>
      <c r="X170" s="192"/>
      <c r="Y170" s="192"/>
      <c r="Z170" s="192"/>
      <c r="AA170" s="192"/>
      <c r="AB170" s="192"/>
      <c r="AC170" s="192"/>
      <c r="AD170" s="192"/>
    </row>
    <row r="171" spans="1:30" s="193" customFormat="1" ht="15" customHeight="1">
      <c r="A171" s="200"/>
      <c r="B171" s="197"/>
      <c r="C171" s="197"/>
      <c r="D171" s="198"/>
      <c r="E171" s="198"/>
      <c r="F171" s="198"/>
      <c r="G171" s="198"/>
      <c r="H171" s="199"/>
      <c r="I171" s="198"/>
      <c r="J171" s="198"/>
      <c r="K171" s="190"/>
      <c r="L171" s="191"/>
      <c r="M171" s="192"/>
      <c r="N171" s="192"/>
      <c r="O171" s="192"/>
      <c r="P171" s="192"/>
      <c r="Q171" s="192"/>
      <c r="R171" s="192"/>
      <c r="S171" s="192"/>
      <c r="T171" s="192"/>
      <c r="U171" s="192"/>
      <c r="V171" s="192"/>
      <c r="W171" s="192"/>
      <c r="X171" s="192"/>
      <c r="Y171" s="192"/>
      <c r="Z171" s="192"/>
      <c r="AA171" s="192"/>
      <c r="AB171" s="192"/>
      <c r="AC171" s="192"/>
      <c r="AD171" s="192"/>
    </row>
    <row r="172" spans="1:30" s="193" customFormat="1" ht="42" customHeight="1">
      <c r="A172" s="200"/>
      <c r="B172" s="319" t="s">
        <v>79</v>
      </c>
      <c r="C172" s="319"/>
      <c r="D172" s="319"/>
      <c r="E172" s="319"/>
      <c r="F172" s="319"/>
      <c r="G172" s="319"/>
      <c r="H172" s="319"/>
      <c r="I172" s="319"/>
      <c r="J172" s="319"/>
      <c r="K172" s="190"/>
      <c r="L172" s="191"/>
      <c r="M172" s="192"/>
      <c r="N172" s="192"/>
      <c r="O172" s="192"/>
      <c r="P172" s="192"/>
      <c r="Q172" s="192"/>
      <c r="R172" s="192"/>
      <c r="S172" s="192"/>
      <c r="T172" s="192"/>
      <c r="U172" s="192"/>
      <c r="V172" s="192"/>
      <c r="W172" s="192"/>
      <c r="X172" s="192"/>
      <c r="Y172" s="192"/>
      <c r="Z172" s="192"/>
      <c r="AA172" s="192"/>
      <c r="AB172" s="192"/>
      <c r="AC172" s="192"/>
      <c r="AD172" s="192"/>
    </row>
    <row r="173" spans="1:30" ht="51.75" customHeight="1">
      <c r="B173" s="181"/>
      <c r="C173" s="181"/>
      <c r="D173" s="181"/>
      <c r="E173" s="181"/>
      <c r="F173" s="181"/>
      <c r="G173" s="181"/>
      <c r="H173" s="181"/>
      <c r="I173" s="181"/>
      <c r="J173" s="181"/>
      <c r="K173" s="133"/>
    </row>
    <row r="175" spans="1:30" ht="13.15" customHeight="1"/>
    <row r="176" spans="1:30" ht="31.5" customHeight="1"/>
    <row r="177" ht="25.9" customHeight="1"/>
    <row r="180" ht="32.25" customHeight="1"/>
  </sheetData>
  <sheetProtection formatCells="0" formatRows="0"/>
  <protectedRanges>
    <protectedRange algorithmName="SHA-512" hashValue="jzk4vyAEsH4uSlMzjtTlYtzz08obZCXHfEg/wJbqMOYIhtq6TTffFkVGCt6Tn7evcDfB8QHbXUbE1titLxQP+A==" saltValue="QhTQeod1uY2GkWsG0HaIbA==" spinCount="100000" sqref="I174:J1048576 V1:W1 I1:J165" name="Bereich3"/>
    <protectedRange algorithmName="SHA-512" hashValue="DOHc2yQ59uJi1mLfGgr9znuQ6E7r0Wt50MhD01Max5w5uONcsifvVguSdFIs47WNaspFtHUDgeIBC8d2UibZ/w==" saltValue="Ec9m2tIrvPN/IzKkRPrgMg==" spinCount="100000" sqref="A3:B3 L3 A1:A2 C1:J3 M1:XFD3 K1:L2" name="Bereich2"/>
    <protectedRange algorithmName="SHA-512" hashValue="SfDkDVCPL8DhV/q4U+XUgHCEZm5j0lSzXz2IQVzqq0SnPNPt8IdQQA9b/d4zDwbiwiwyBXHxcMCuw7Zi3m8F5g==" saltValue="jW/bGv01FydJ6Hx26CWHqg==" spinCount="100000" sqref="B2" name="Bereich1_4"/>
  </protectedRanges>
  <mergeCells count="73">
    <mergeCell ref="B172:J172"/>
    <mergeCell ref="B168:J168"/>
    <mergeCell ref="E87:G87"/>
    <mergeCell ref="E88:G88"/>
    <mergeCell ref="E89:G89"/>
    <mergeCell ref="E90:G90"/>
    <mergeCell ref="E91:G91"/>
    <mergeCell ref="E97:G97"/>
    <mergeCell ref="E98:G98"/>
    <mergeCell ref="E99:G99"/>
    <mergeCell ref="E100:G100"/>
    <mergeCell ref="E101:G101"/>
    <mergeCell ref="E102:G102"/>
    <mergeCell ref="B166:K166"/>
    <mergeCell ref="E110:G110"/>
    <mergeCell ref="E111:G111"/>
    <mergeCell ref="O3:X3"/>
    <mergeCell ref="O1:X1"/>
    <mergeCell ref="A1:I1"/>
    <mergeCell ref="I4:J4"/>
    <mergeCell ref="E76:G76"/>
    <mergeCell ref="D73:H73"/>
    <mergeCell ref="D43:H43"/>
    <mergeCell ref="J5:J143"/>
    <mergeCell ref="D5:H5"/>
    <mergeCell ref="E75:G75"/>
    <mergeCell ref="B4:H4"/>
    <mergeCell ref="E80:G80"/>
    <mergeCell ref="E81:G81"/>
    <mergeCell ref="E82:G82"/>
    <mergeCell ref="E93:G93"/>
    <mergeCell ref="E77:G77"/>
    <mergeCell ref="E112:G112"/>
    <mergeCell ref="E113:G113"/>
    <mergeCell ref="E120:G120"/>
    <mergeCell ref="E121:G121"/>
    <mergeCell ref="E122:G122"/>
    <mergeCell ref="E114:G114"/>
    <mergeCell ref="E115:G115"/>
    <mergeCell ref="E116:G116"/>
    <mergeCell ref="E117:G117"/>
    <mergeCell ref="E118:G118"/>
    <mergeCell ref="E123:G123"/>
    <mergeCell ref="E124:G124"/>
    <mergeCell ref="E125:G125"/>
    <mergeCell ref="B164:H164"/>
    <mergeCell ref="D144:H144"/>
    <mergeCell ref="B143:H143"/>
    <mergeCell ref="D126:H126"/>
    <mergeCell ref="D92:H92"/>
    <mergeCell ref="D109:H109"/>
    <mergeCell ref="E78:G78"/>
    <mergeCell ref="E79:G79"/>
    <mergeCell ref="E86:G86"/>
    <mergeCell ref="E83:G83"/>
    <mergeCell ref="E84:G84"/>
    <mergeCell ref="E85:G85"/>
    <mergeCell ref="B170:J170"/>
    <mergeCell ref="E94:G94"/>
    <mergeCell ref="E95:G95"/>
    <mergeCell ref="D147:H147"/>
    <mergeCell ref="D137:H137"/>
    <mergeCell ref="E96:G96"/>
    <mergeCell ref="E103:G103"/>
    <mergeCell ref="E104:G104"/>
    <mergeCell ref="E105:G105"/>
    <mergeCell ref="E106:G106"/>
    <mergeCell ref="E107:G107"/>
    <mergeCell ref="E108:G108"/>
    <mergeCell ref="D155:H155"/>
    <mergeCell ref="B169:J169"/>
    <mergeCell ref="E119:G119"/>
    <mergeCell ref="I164:J164"/>
  </mergeCells>
  <phoneticPr fontId="7" type="noConversion"/>
  <conditionalFormatting sqref="A1">
    <cfRule type="expression" dxfId="143" priority="330">
      <formula>#REF!=""</formula>
    </cfRule>
  </conditionalFormatting>
  <conditionalFormatting sqref="A74:A91">
    <cfRule type="expression" dxfId="142" priority="17">
      <formula>$L74="change"</formula>
    </cfRule>
  </conditionalFormatting>
  <conditionalFormatting sqref="A137">
    <cfRule type="expression" dxfId="141" priority="143">
      <formula>#REF!="Änderung"</formula>
    </cfRule>
  </conditionalFormatting>
  <conditionalFormatting sqref="A155">
    <cfRule type="expression" dxfId="140" priority="149">
      <formula>$L168="Änderung"</formula>
    </cfRule>
  </conditionalFormatting>
  <conditionalFormatting sqref="A144:C144 I144">
    <cfRule type="expression" dxfId="139" priority="252">
      <formula>#REF!="Änderung"</formula>
    </cfRule>
  </conditionalFormatting>
  <conditionalFormatting sqref="A163:C163">
    <cfRule type="expression" dxfId="138" priority="145">
      <formula>#REF!="Änderung"</formula>
    </cfRule>
  </conditionalFormatting>
  <conditionalFormatting sqref="A43:D43 I43 A73:D73 I73 B87:E91 H87:H91 A92:D92 I92 A109:D109 I109">
    <cfRule type="expression" dxfId="137" priority="221">
      <formula>$L43="Änderung"</formula>
    </cfRule>
  </conditionalFormatting>
  <conditionalFormatting sqref="A44:E72">
    <cfRule type="expression" dxfId="136" priority="1">
      <formula>$L44="change"</formula>
    </cfRule>
  </conditionalFormatting>
  <conditionalFormatting sqref="A93:E108">
    <cfRule type="expression" dxfId="135" priority="38">
      <formula>$L93="change"</formula>
    </cfRule>
  </conditionalFormatting>
  <conditionalFormatting sqref="A110:E125 H110:I125">
    <cfRule type="expression" dxfId="134" priority="10">
      <formula>$L110="change"</formula>
    </cfRule>
  </conditionalFormatting>
  <conditionalFormatting sqref="A156:H163 J156:J163">
    <cfRule type="expression" dxfId="133" priority="124">
      <formula>$L156="Änderung"</formula>
    </cfRule>
  </conditionalFormatting>
  <conditionalFormatting sqref="A1:I1">
    <cfRule type="containsText" dxfId="132" priority="70" operator="containsText" text="Please fill out the 'Key data' tab first (see below)">
      <formula>NOT(ISERROR(SEARCH("Please fill out the 'Key data' tab first (see below)",A1)))</formula>
    </cfRule>
  </conditionalFormatting>
  <conditionalFormatting sqref="A6:I42">
    <cfRule type="expression" dxfId="131" priority="31">
      <formula>$L6="change"</formula>
    </cfRule>
  </conditionalFormatting>
  <conditionalFormatting sqref="A127:I136">
    <cfRule type="expression" dxfId="130" priority="3">
      <formula>$L127="change"</formula>
    </cfRule>
  </conditionalFormatting>
  <conditionalFormatting sqref="A138:I142">
    <cfRule type="expression" dxfId="129" priority="33">
      <formula>$L138="change"</formula>
    </cfRule>
  </conditionalFormatting>
  <conditionalFormatting sqref="A143:I143">
    <cfRule type="expression" dxfId="128" priority="151">
      <formula>$L143="Änderung"</formula>
    </cfRule>
  </conditionalFormatting>
  <conditionalFormatting sqref="A146:I146">
    <cfRule type="expression" dxfId="127" priority="148">
      <formula>$L147="Änderung"</formula>
    </cfRule>
  </conditionalFormatting>
  <conditionalFormatting sqref="A148:I153">
    <cfRule type="expression" dxfId="126" priority="133">
      <formula>$L148="Änderung"</formula>
    </cfRule>
  </conditionalFormatting>
  <conditionalFormatting sqref="B2">
    <cfRule type="expression" dxfId="125" priority="97">
      <formula>#REF!="Finanzierung"</formula>
    </cfRule>
  </conditionalFormatting>
  <conditionalFormatting sqref="B137">
    <cfRule type="expression" dxfId="124" priority="175">
      <formula>#REF!="Änderung"</formula>
    </cfRule>
  </conditionalFormatting>
  <conditionalFormatting sqref="B158:B163 H158:H163">
    <cfRule type="expression" dxfId="123" priority="130">
      <formula>$L158="Änderung"</formula>
    </cfRule>
  </conditionalFormatting>
  <conditionalFormatting sqref="B180">
    <cfRule type="colorScale" priority="122">
      <colorScale>
        <cfvo type="min"/>
        <cfvo type="max"/>
        <color rgb="FFFF7128"/>
        <color rgb="FFFFEF9C"/>
      </colorScale>
    </cfRule>
  </conditionalFormatting>
  <conditionalFormatting sqref="B74:E80 H74:H80">
    <cfRule type="expression" dxfId="122" priority="16">
      <formula>$L74="change"</formula>
    </cfRule>
  </conditionalFormatting>
  <conditionalFormatting sqref="B81:E85 H81:H85">
    <cfRule type="expression" dxfId="121" priority="59">
      <formula>$L81="Änderung"</formula>
    </cfRule>
  </conditionalFormatting>
  <conditionalFormatting sqref="B167:K167 B168 K168 B169:K171 B172 K172 B173:K173 B166">
    <cfRule type="expression" dxfId="120" priority="121">
      <formula>#REF!= "Örtlicher Zuschuss"</formula>
    </cfRule>
  </conditionalFormatting>
  <conditionalFormatting sqref="B167:K167 B168 K168 B169:K171 B172 K172 B173:K173">
    <cfRule type="expression" dxfId="119" priority="120">
      <formula>#REF!="Örtlicher Zuschuss"</formula>
    </cfRule>
  </conditionalFormatting>
  <conditionalFormatting sqref="D126">
    <cfRule type="expression" dxfId="118" priority="213">
      <formula>$L126="Änderung"</formula>
    </cfRule>
  </conditionalFormatting>
  <conditionalFormatting sqref="D137">
    <cfRule type="expression" dxfId="117" priority="179">
      <formula>$L137="Änderung"</formula>
    </cfRule>
  </conditionalFormatting>
  <conditionalFormatting sqref="D144">
    <cfRule type="expression" dxfId="116" priority="169">
      <formula>$L144="Änderung"</formula>
    </cfRule>
  </conditionalFormatting>
  <conditionalFormatting sqref="D155">
    <cfRule type="expression" dxfId="115" priority="93">
      <formula>$L155="Änderung"</formula>
    </cfRule>
  </conditionalFormatting>
  <conditionalFormatting sqref="E44:E72">
    <cfRule type="expression" dxfId="114" priority="19">
      <formula>#REF!="Änderung"</formula>
    </cfRule>
  </conditionalFormatting>
  <conditionalFormatting sqref="E110:G110">
    <cfRule type="expression" dxfId="113" priority="9">
      <formula>#REF!="Örtlicher Zuschuss"</formula>
    </cfRule>
  </conditionalFormatting>
  <conditionalFormatting sqref="E111:G125">
    <cfRule type="expression" dxfId="112" priority="6">
      <formula>#REF!="Örtlicher Zuschuss"</formula>
    </cfRule>
  </conditionalFormatting>
  <conditionalFormatting sqref="H44:I72">
    <cfRule type="expression" dxfId="111" priority="63">
      <formula>$L44="change"</formula>
    </cfRule>
  </conditionalFormatting>
  <conditionalFormatting sqref="H93:I108">
    <cfRule type="expression" dxfId="110" priority="57">
      <formula>$L93="change"</formula>
    </cfRule>
  </conditionalFormatting>
  <conditionalFormatting sqref="I43 I5">
    <cfRule type="expression" dxfId="109" priority="332">
      <formula>$L$5=1</formula>
    </cfRule>
  </conditionalFormatting>
  <conditionalFormatting sqref="I74:I91 B86:E86 H86 A145:I145">
    <cfRule type="expression" dxfId="108" priority="333">
      <formula>$L74="change"</formula>
    </cfRule>
  </conditionalFormatting>
  <conditionalFormatting sqref="I92">
    <cfRule type="expression" dxfId="107" priority="190">
      <formula>$K$92=2</formula>
    </cfRule>
    <cfRule type="expression" dxfId="106" priority="192">
      <formula>$I$92&gt;1000000</formula>
    </cfRule>
  </conditionalFormatting>
  <conditionalFormatting sqref="I126">
    <cfRule type="expression" dxfId="105" priority="209">
      <formula>$L126="Änderung"</formula>
    </cfRule>
  </conditionalFormatting>
  <conditionalFormatting sqref="I137">
    <cfRule type="expression" dxfId="104" priority="178">
      <formula>$L137="Änderung"</formula>
    </cfRule>
  </conditionalFormatting>
  <conditionalFormatting sqref="I146">
    <cfRule type="expression" dxfId="103" priority="208">
      <formula>$K$147=1</formula>
    </cfRule>
  </conditionalFormatting>
  <conditionalFormatting sqref="I159">
    <cfRule type="expression" dxfId="102" priority="159">
      <formula>#REF!="Änderung"</formula>
    </cfRule>
  </conditionalFormatting>
  <conditionalFormatting sqref="I163">
    <cfRule type="expression" dxfId="101" priority="185">
      <formula>#REF!="Änderung"</formula>
    </cfRule>
  </conditionalFormatting>
  <conditionalFormatting sqref="L1:L1048576">
    <cfRule type="expression" dxfId="100" priority="46">
      <formula>$L$4="NOVE"</formula>
    </cfRule>
  </conditionalFormatting>
  <dataValidations count="2">
    <dataValidation type="list" allowBlank="1" showInputMessage="1" showErrorMessage="1" sqref="L156:L163 L6:L42 L44:L72 K92 L86 L93:L108 L110:L125 L138:L142 L145 L148:L153 L74:L80 L127:L136" xr:uid="{F7C8E327-4F66-4BE3-8364-4FA528B989EB}">
      <formula1>"No change,Change"</formula1>
    </dataValidation>
    <dataValidation type="list" allowBlank="1" showInputMessage="1" showErrorMessage="1" sqref="L87:L91 L81:L85" xr:uid="{24780463-4F95-4DA7-9703-5380D626FB00}">
      <formula1>IF($L$4=0,,$N$1:$N$3)</formula1>
    </dataValidation>
  </dataValidations>
  <printOptions horizontalCentered="1"/>
  <pageMargins left="0.23622047244094491" right="0.23622047244094491" top="0.74803149606299213" bottom="0.74803149606299213" header="0.31496062992125984" footer="0.31496062992125984"/>
  <pageSetup paperSize="8" scale="60" orientation="landscape"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CB30C-0239-472C-85BD-0C07E27F9E9F}">
  <sheetPr codeName="Tabelle6">
    <tabColor rgb="FF92D050"/>
    <outlinePr summaryBelow="0"/>
    <pageSetUpPr fitToPage="1"/>
  </sheetPr>
  <dimension ref="A1:AD191"/>
  <sheetViews>
    <sheetView tabSelected="1" zoomScaleNormal="100" zoomScaleSheetLayoutView="100" zoomScalePageLayoutView="85" workbookViewId="0">
      <pane xSplit="1" ySplit="3" topLeftCell="B96" activePane="bottomRight" state="frozen"/>
      <selection pane="topRight" activeCell="B1" sqref="B1"/>
      <selection pane="bottomLeft" activeCell="A4" sqref="A4"/>
      <selection pane="bottomRight" activeCell="C109" sqref="C109"/>
    </sheetView>
  </sheetViews>
  <sheetFormatPr defaultColWidth="9.140625" defaultRowHeight="12.75" outlineLevelRow="1"/>
  <cols>
    <col min="1" max="1" width="5.7109375" style="33" customWidth="1"/>
    <col min="2" max="2" width="79.28515625" style="1" customWidth="1"/>
    <col min="3" max="3" width="8.28515625" style="1" customWidth="1"/>
    <col min="4" max="4" width="13.140625" style="1" customWidth="1"/>
    <col min="5" max="5" width="11.85546875" style="1" customWidth="1"/>
    <col min="6" max="6" width="13.28515625" style="1" customWidth="1"/>
    <col min="7" max="7" width="11.140625" style="1" customWidth="1"/>
    <col min="8" max="8" width="18.5703125" style="1" customWidth="1"/>
    <col min="9" max="9" width="23.140625" style="1" customWidth="1"/>
    <col min="10" max="10" width="22.28515625" style="1" customWidth="1"/>
    <col min="11" max="11" width="8.140625" style="46" customWidth="1"/>
    <col min="12" max="12" width="17.140625" style="119" customWidth="1"/>
    <col min="13" max="13" width="8.140625" style="33" customWidth="1"/>
    <col min="14" max="14" width="9.140625" style="33" hidden="1" customWidth="1"/>
    <col min="15" max="30" width="9.140625" style="33"/>
    <col min="31" max="16384" width="9.140625" style="1"/>
  </cols>
  <sheetData>
    <row r="1" spans="1:14" ht="56.25" customHeight="1">
      <c r="A1" s="274"/>
      <c r="B1" s="257" t="s">
        <v>80</v>
      </c>
      <c r="C1" s="257"/>
      <c r="D1" s="338" t="s">
        <v>81</v>
      </c>
      <c r="E1" s="338"/>
      <c r="F1" s="338"/>
      <c r="G1" s="338"/>
      <c r="H1" s="338"/>
      <c r="I1" s="338"/>
      <c r="J1" s="258">
        <f>'Key data'!C22</f>
        <v>45112</v>
      </c>
      <c r="N1" s="33" t="s">
        <v>27</v>
      </c>
    </row>
    <row r="2" spans="1:14" ht="22.5" customHeight="1">
      <c r="A2" s="259"/>
      <c r="B2" s="260"/>
      <c r="C2" s="260"/>
      <c r="D2" s="261"/>
      <c r="E2" s="261"/>
      <c r="F2" s="261"/>
      <c r="G2" s="261"/>
      <c r="H2" s="259"/>
      <c r="I2" s="259"/>
      <c r="J2" s="259"/>
      <c r="N2" s="33" t="s">
        <v>29</v>
      </c>
    </row>
    <row r="3" spans="1:14" ht="105.75" customHeight="1">
      <c r="A3" s="222"/>
      <c r="B3" s="223" t="s">
        <v>30</v>
      </c>
      <c r="C3" s="223" t="s">
        <v>31</v>
      </c>
      <c r="D3" s="224" t="s">
        <v>34</v>
      </c>
      <c r="E3" s="224" t="s">
        <v>33</v>
      </c>
      <c r="F3" s="224" t="s">
        <v>34</v>
      </c>
      <c r="G3" s="224" t="s">
        <v>35</v>
      </c>
      <c r="H3" s="262" t="s">
        <v>36</v>
      </c>
      <c r="I3" s="224" t="s">
        <v>82</v>
      </c>
      <c r="J3" s="224" t="s">
        <v>38</v>
      </c>
      <c r="L3" s="175" t="str">
        <f>IF($L$4="VE",CONCATENATE("For contract modifications:",CHAR(10),"Has this budget line changed?"),"")</f>
        <v/>
      </c>
    </row>
    <row r="4" spans="1:14" ht="17.25" customHeight="1">
      <c r="A4" s="226"/>
      <c r="B4" s="334" t="str">
        <f>IF('Key data'!C20="yes","Note: Blue fields to be filled in by the third-party recipient","")</f>
        <v/>
      </c>
      <c r="C4" s="334"/>
      <c r="D4" s="334"/>
      <c r="E4" s="334"/>
      <c r="F4" s="334"/>
      <c r="G4" s="334"/>
      <c r="H4" s="334"/>
      <c r="I4" s="332" t="str">
        <f>IF('Key data'!C20="yes"," Note: calculated automatically","")</f>
        <v/>
      </c>
      <c r="J4" s="332"/>
      <c r="L4" s="176" t="str">
        <f>IF('Key data'!C5="Modification to a contract","VE","NOVE")</f>
        <v>NOVE</v>
      </c>
    </row>
    <row r="5" spans="1:14" ht="156.75" customHeight="1">
      <c r="A5" s="169">
        <v>1</v>
      </c>
      <c r="B5" s="169" t="s">
        <v>83</v>
      </c>
      <c r="C5" s="169"/>
      <c r="D5" s="321" t="str">
        <f>IF('Key data'!C20="yes",CONCATENATE("Tooltip:",Example!O5),"")</f>
        <v/>
      </c>
      <c r="E5" s="321"/>
      <c r="F5" s="321"/>
      <c r="G5" s="321"/>
      <c r="H5" s="321"/>
      <c r="I5" s="263">
        <f>SUM(I6:I42)</f>
        <v>0</v>
      </c>
      <c r="J5" s="339" t="s">
        <v>84</v>
      </c>
      <c r="L5" s="178" t="str">
        <f>IF(L4="VE","PLEASE NOTE: GIZ cannot cover any costs that arise as a result of currency fluctuations.","")</f>
        <v/>
      </c>
    </row>
    <row r="6" spans="1:14" ht="14.1" customHeight="1">
      <c r="A6" s="201"/>
      <c r="B6" s="201"/>
      <c r="C6" s="201"/>
      <c r="D6" s="164"/>
      <c r="E6" s="160" t="s">
        <v>42</v>
      </c>
      <c r="F6" s="160"/>
      <c r="G6" s="160" t="s">
        <v>43</v>
      </c>
      <c r="H6" s="264"/>
      <c r="I6" s="203">
        <f>ROUND(D6*F6*H6,2)</f>
        <v>0</v>
      </c>
      <c r="J6" s="339"/>
      <c r="K6" s="69"/>
      <c r="L6" s="119" t="s">
        <v>44</v>
      </c>
    </row>
    <row r="7" spans="1:14" ht="14.1" customHeight="1">
      <c r="A7" s="201"/>
      <c r="B7" s="204">
        <v>111</v>
      </c>
      <c r="C7" s="204"/>
      <c r="D7" s="164"/>
      <c r="E7" s="160" t="s">
        <v>42</v>
      </c>
      <c r="F7" s="160"/>
      <c r="G7" s="160" t="s">
        <v>43</v>
      </c>
      <c r="H7" s="264"/>
      <c r="I7" s="203">
        <f t="shared" ref="I7:I42" si="0">ROUND(D7*F7*H7,2)</f>
        <v>0</v>
      </c>
      <c r="J7" s="339"/>
      <c r="L7" s="119" t="s">
        <v>44</v>
      </c>
    </row>
    <row r="8" spans="1:14" ht="14.1" customHeight="1">
      <c r="A8" s="201"/>
      <c r="B8" s="204"/>
      <c r="C8" s="204"/>
      <c r="D8" s="164"/>
      <c r="E8" s="160" t="s">
        <v>42</v>
      </c>
      <c r="F8" s="160"/>
      <c r="G8" s="160" t="s">
        <v>43</v>
      </c>
      <c r="H8" s="264"/>
      <c r="I8" s="203">
        <f t="shared" si="0"/>
        <v>0</v>
      </c>
      <c r="J8" s="339"/>
      <c r="L8" s="119" t="s">
        <v>44</v>
      </c>
    </row>
    <row r="9" spans="1:14" ht="14.1" customHeight="1">
      <c r="A9" s="201"/>
      <c r="B9" s="204"/>
      <c r="C9" s="204"/>
      <c r="D9" s="164"/>
      <c r="E9" s="160" t="s">
        <v>42</v>
      </c>
      <c r="F9" s="160"/>
      <c r="G9" s="160" t="s">
        <v>43</v>
      </c>
      <c r="H9" s="264"/>
      <c r="I9" s="203">
        <f t="shared" si="0"/>
        <v>0</v>
      </c>
      <c r="J9" s="339"/>
      <c r="L9" s="119" t="s">
        <v>44</v>
      </c>
    </row>
    <row r="10" spans="1:14" ht="14.1" customHeight="1">
      <c r="A10" s="201"/>
      <c r="B10" s="204"/>
      <c r="C10" s="204"/>
      <c r="D10" s="164"/>
      <c r="E10" s="160" t="s">
        <v>42</v>
      </c>
      <c r="F10" s="160"/>
      <c r="G10" s="160" t="s">
        <v>43</v>
      </c>
      <c r="H10" s="264"/>
      <c r="I10" s="203">
        <f t="shared" ref="I10:I31" si="1">ROUND(D10*F10*H10,2)</f>
        <v>0</v>
      </c>
      <c r="J10" s="339"/>
      <c r="L10" s="119" t="s">
        <v>44</v>
      </c>
    </row>
    <row r="11" spans="1:14" ht="14.1" customHeight="1">
      <c r="A11" s="201"/>
      <c r="B11" s="204"/>
      <c r="C11" s="204"/>
      <c r="D11" s="164"/>
      <c r="E11" s="160" t="s">
        <v>42</v>
      </c>
      <c r="F11" s="160"/>
      <c r="G11" s="160" t="s">
        <v>43</v>
      </c>
      <c r="H11" s="264"/>
      <c r="I11" s="203">
        <f t="shared" si="1"/>
        <v>0</v>
      </c>
      <c r="J11" s="339"/>
      <c r="L11" s="119" t="s">
        <v>44</v>
      </c>
    </row>
    <row r="12" spans="1:14" ht="14.1" customHeight="1">
      <c r="A12" s="201"/>
      <c r="B12" s="204"/>
      <c r="C12" s="204"/>
      <c r="D12" s="164"/>
      <c r="E12" s="160" t="s">
        <v>42</v>
      </c>
      <c r="F12" s="160"/>
      <c r="G12" s="160" t="s">
        <v>43</v>
      </c>
      <c r="H12" s="264"/>
      <c r="I12" s="203">
        <f t="shared" si="1"/>
        <v>0</v>
      </c>
      <c r="J12" s="339"/>
      <c r="L12" s="119" t="s">
        <v>44</v>
      </c>
    </row>
    <row r="13" spans="1:14" ht="14.1" customHeight="1" collapsed="1">
      <c r="A13" s="201"/>
      <c r="B13" s="204"/>
      <c r="C13" s="204"/>
      <c r="D13" s="164"/>
      <c r="E13" s="160" t="s">
        <v>42</v>
      </c>
      <c r="F13" s="160"/>
      <c r="G13" s="160" t="s">
        <v>43</v>
      </c>
      <c r="H13" s="264"/>
      <c r="I13" s="203">
        <f t="shared" si="1"/>
        <v>0</v>
      </c>
      <c r="J13" s="339"/>
      <c r="L13" s="119" t="s">
        <v>44</v>
      </c>
    </row>
    <row r="14" spans="1:14" ht="14.1" hidden="1" customHeight="1" outlineLevel="1">
      <c r="A14" s="201"/>
      <c r="B14" s="204"/>
      <c r="C14" s="204"/>
      <c r="D14" s="202"/>
      <c r="E14" s="160" t="s">
        <v>42</v>
      </c>
      <c r="F14" s="160"/>
      <c r="G14" s="160" t="s">
        <v>43</v>
      </c>
      <c r="H14" s="264"/>
      <c r="I14" s="203">
        <f t="shared" si="1"/>
        <v>0</v>
      </c>
      <c r="J14" s="339"/>
      <c r="L14" s="119" t="s">
        <v>44</v>
      </c>
    </row>
    <row r="15" spans="1:14" ht="14.1" hidden="1" customHeight="1" outlineLevel="1">
      <c r="A15" s="201"/>
      <c r="B15" s="204"/>
      <c r="C15" s="204"/>
      <c r="D15" s="202"/>
      <c r="E15" s="160" t="s">
        <v>42</v>
      </c>
      <c r="F15" s="160"/>
      <c r="G15" s="160" t="s">
        <v>43</v>
      </c>
      <c r="H15" s="264"/>
      <c r="I15" s="203">
        <f t="shared" si="1"/>
        <v>0</v>
      </c>
      <c r="J15" s="339"/>
      <c r="L15" s="119" t="s">
        <v>44</v>
      </c>
    </row>
    <row r="16" spans="1:14" ht="14.1" hidden="1" customHeight="1" outlineLevel="1">
      <c r="A16" s="201"/>
      <c r="B16" s="204"/>
      <c r="C16" s="204"/>
      <c r="D16" s="202"/>
      <c r="E16" s="160" t="s">
        <v>42</v>
      </c>
      <c r="F16" s="160"/>
      <c r="G16" s="160" t="s">
        <v>43</v>
      </c>
      <c r="H16" s="264"/>
      <c r="I16" s="203">
        <f t="shared" si="1"/>
        <v>0</v>
      </c>
      <c r="J16" s="339"/>
      <c r="L16" s="119" t="s">
        <v>44</v>
      </c>
    </row>
    <row r="17" spans="1:12" ht="14.1" hidden="1" customHeight="1" outlineLevel="1">
      <c r="A17" s="201"/>
      <c r="B17" s="204"/>
      <c r="C17" s="204"/>
      <c r="D17" s="202"/>
      <c r="E17" s="160" t="s">
        <v>42</v>
      </c>
      <c r="F17" s="160"/>
      <c r="G17" s="160" t="s">
        <v>43</v>
      </c>
      <c r="H17" s="264"/>
      <c r="I17" s="203">
        <f t="shared" si="1"/>
        <v>0</v>
      </c>
      <c r="J17" s="339"/>
      <c r="L17" s="119" t="s">
        <v>44</v>
      </c>
    </row>
    <row r="18" spans="1:12" ht="14.1" hidden="1" customHeight="1" outlineLevel="1">
      <c r="A18" s="201"/>
      <c r="B18" s="204"/>
      <c r="C18" s="204"/>
      <c r="D18" s="202"/>
      <c r="E18" s="160" t="s">
        <v>42</v>
      </c>
      <c r="F18" s="160"/>
      <c r="G18" s="160" t="s">
        <v>43</v>
      </c>
      <c r="H18" s="264"/>
      <c r="I18" s="203">
        <f t="shared" si="1"/>
        <v>0</v>
      </c>
      <c r="J18" s="339"/>
      <c r="L18" s="119" t="s">
        <v>44</v>
      </c>
    </row>
    <row r="19" spans="1:12" ht="14.1" hidden="1" customHeight="1" outlineLevel="1">
      <c r="A19" s="201"/>
      <c r="B19" s="204"/>
      <c r="C19" s="204"/>
      <c r="D19" s="202"/>
      <c r="E19" s="160" t="s">
        <v>42</v>
      </c>
      <c r="F19" s="160"/>
      <c r="G19" s="160" t="s">
        <v>43</v>
      </c>
      <c r="H19" s="264"/>
      <c r="I19" s="203">
        <f t="shared" si="1"/>
        <v>0</v>
      </c>
      <c r="J19" s="339"/>
      <c r="L19" s="119" t="s">
        <v>44</v>
      </c>
    </row>
    <row r="20" spans="1:12" ht="14.1" hidden="1" customHeight="1" outlineLevel="1">
      <c r="A20" s="201"/>
      <c r="B20" s="205"/>
      <c r="C20" s="205"/>
      <c r="D20" s="160"/>
      <c r="E20" s="160" t="s">
        <v>42</v>
      </c>
      <c r="F20" s="160"/>
      <c r="G20" s="160" t="s">
        <v>43</v>
      </c>
      <c r="H20" s="264"/>
      <c r="I20" s="203">
        <f t="shared" ref="I20:I30" si="2">ROUND(D20*F20*H20,2)</f>
        <v>0</v>
      </c>
      <c r="J20" s="339"/>
      <c r="L20" s="119" t="s">
        <v>44</v>
      </c>
    </row>
    <row r="21" spans="1:12" ht="14.1" hidden="1" customHeight="1" outlineLevel="1">
      <c r="A21" s="201"/>
      <c r="B21" s="204"/>
      <c r="C21" s="204"/>
      <c r="D21" s="202"/>
      <c r="E21" s="160" t="s">
        <v>42</v>
      </c>
      <c r="F21" s="160"/>
      <c r="G21" s="160" t="s">
        <v>43</v>
      </c>
      <c r="H21" s="264"/>
      <c r="I21" s="203">
        <f t="shared" si="2"/>
        <v>0</v>
      </c>
      <c r="J21" s="339"/>
      <c r="L21" s="119" t="s">
        <v>44</v>
      </c>
    </row>
    <row r="22" spans="1:12" ht="14.1" hidden="1" customHeight="1" outlineLevel="1">
      <c r="A22" s="201"/>
      <c r="B22" s="204"/>
      <c r="C22" s="204"/>
      <c r="D22" s="202"/>
      <c r="E22" s="160" t="s">
        <v>42</v>
      </c>
      <c r="F22" s="160"/>
      <c r="G22" s="160" t="s">
        <v>43</v>
      </c>
      <c r="H22" s="264"/>
      <c r="I22" s="203">
        <f t="shared" si="2"/>
        <v>0</v>
      </c>
      <c r="J22" s="339"/>
      <c r="L22" s="119" t="s">
        <v>44</v>
      </c>
    </row>
    <row r="23" spans="1:12" ht="14.1" hidden="1" customHeight="1" outlineLevel="1">
      <c r="A23" s="201"/>
      <c r="B23" s="204"/>
      <c r="C23" s="204"/>
      <c r="D23" s="202"/>
      <c r="E23" s="160" t="s">
        <v>42</v>
      </c>
      <c r="F23" s="160"/>
      <c r="G23" s="160" t="s">
        <v>43</v>
      </c>
      <c r="H23" s="264"/>
      <c r="I23" s="203">
        <f t="shared" si="2"/>
        <v>0</v>
      </c>
      <c r="J23" s="339"/>
      <c r="L23" s="119" t="s">
        <v>44</v>
      </c>
    </row>
    <row r="24" spans="1:12" ht="14.1" hidden="1" customHeight="1" outlineLevel="1">
      <c r="A24" s="201"/>
      <c r="B24" s="204"/>
      <c r="C24" s="204"/>
      <c r="D24" s="202"/>
      <c r="E24" s="160" t="s">
        <v>42</v>
      </c>
      <c r="F24" s="160"/>
      <c r="G24" s="160" t="s">
        <v>43</v>
      </c>
      <c r="H24" s="264"/>
      <c r="I24" s="203">
        <f t="shared" si="2"/>
        <v>0</v>
      </c>
      <c r="J24" s="339"/>
      <c r="L24" s="119" t="s">
        <v>44</v>
      </c>
    </row>
    <row r="25" spans="1:12" ht="14.1" hidden="1" customHeight="1" outlineLevel="1">
      <c r="A25" s="201"/>
      <c r="B25" s="204"/>
      <c r="C25" s="204"/>
      <c r="D25" s="202"/>
      <c r="E25" s="160" t="s">
        <v>42</v>
      </c>
      <c r="F25" s="160"/>
      <c r="G25" s="160" t="s">
        <v>43</v>
      </c>
      <c r="H25" s="264"/>
      <c r="I25" s="203">
        <f t="shared" si="2"/>
        <v>0</v>
      </c>
      <c r="J25" s="339"/>
      <c r="L25" s="119" t="s">
        <v>44</v>
      </c>
    </row>
    <row r="26" spans="1:12" ht="14.1" hidden="1" customHeight="1" outlineLevel="1">
      <c r="A26" s="201"/>
      <c r="B26" s="204"/>
      <c r="C26" s="204"/>
      <c r="D26" s="202"/>
      <c r="E26" s="160" t="s">
        <v>42</v>
      </c>
      <c r="F26" s="160"/>
      <c r="G26" s="160" t="s">
        <v>43</v>
      </c>
      <c r="H26" s="264"/>
      <c r="I26" s="203">
        <f t="shared" si="2"/>
        <v>0</v>
      </c>
      <c r="J26" s="339"/>
      <c r="L26" s="119" t="s">
        <v>44</v>
      </c>
    </row>
    <row r="27" spans="1:12" ht="14.1" hidden="1" customHeight="1" outlineLevel="1">
      <c r="A27" s="201"/>
      <c r="B27" s="204"/>
      <c r="C27" s="204"/>
      <c r="D27" s="202"/>
      <c r="E27" s="160" t="s">
        <v>42</v>
      </c>
      <c r="F27" s="160"/>
      <c r="G27" s="160" t="s">
        <v>43</v>
      </c>
      <c r="H27" s="264"/>
      <c r="I27" s="203">
        <f t="shared" si="2"/>
        <v>0</v>
      </c>
      <c r="J27" s="339"/>
      <c r="L27" s="119" t="s">
        <v>44</v>
      </c>
    </row>
    <row r="28" spans="1:12" ht="14.1" hidden="1" customHeight="1" outlineLevel="1">
      <c r="A28" s="201"/>
      <c r="B28" s="204"/>
      <c r="C28" s="204"/>
      <c r="D28" s="202"/>
      <c r="E28" s="160" t="s">
        <v>42</v>
      </c>
      <c r="F28" s="160"/>
      <c r="G28" s="160" t="s">
        <v>43</v>
      </c>
      <c r="H28" s="264"/>
      <c r="I28" s="203">
        <f t="shared" si="2"/>
        <v>0</v>
      </c>
      <c r="J28" s="339"/>
      <c r="L28" s="119" t="s">
        <v>44</v>
      </c>
    </row>
    <row r="29" spans="1:12" ht="14.1" hidden="1" customHeight="1" outlineLevel="1">
      <c r="A29" s="201"/>
      <c r="B29" s="204"/>
      <c r="C29" s="204"/>
      <c r="D29" s="202"/>
      <c r="E29" s="160" t="s">
        <v>42</v>
      </c>
      <c r="F29" s="160"/>
      <c r="G29" s="160" t="s">
        <v>43</v>
      </c>
      <c r="H29" s="264"/>
      <c r="I29" s="203">
        <f t="shared" si="2"/>
        <v>0</v>
      </c>
      <c r="J29" s="339"/>
      <c r="L29" s="119" t="s">
        <v>44</v>
      </c>
    </row>
    <row r="30" spans="1:12" ht="14.1" hidden="1" customHeight="1" outlineLevel="1">
      <c r="A30" s="201"/>
      <c r="B30" s="204"/>
      <c r="C30" s="204"/>
      <c r="D30" s="202"/>
      <c r="E30" s="160" t="s">
        <v>42</v>
      </c>
      <c r="F30" s="160"/>
      <c r="G30" s="160" t="s">
        <v>43</v>
      </c>
      <c r="H30" s="264"/>
      <c r="I30" s="203">
        <f t="shared" si="2"/>
        <v>0</v>
      </c>
      <c r="J30" s="339"/>
      <c r="L30" s="119" t="s">
        <v>44</v>
      </c>
    </row>
    <row r="31" spans="1:12" ht="14.1" hidden="1" customHeight="1" outlineLevel="1">
      <c r="A31" s="201"/>
      <c r="B31" s="205"/>
      <c r="C31" s="205"/>
      <c r="D31" s="160"/>
      <c r="E31" s="160" t="s">
        <v>42</v>
      </c>
      <c r="F31" s="160"/>
      <c r="G31" s="160" t="s">
        <v>43</v>
      </c>
      <c r="H31" s="264"/>
      <c r="I31" s="203">
        <f t="shared" si="1"/>
        <v>0</v>
      </c>
      <c r="J31" s="339"/>
      <c r="L31" s="119" t="s">
        <v>44</v>
      </c>
    </row>
    <row r="32" spans="1:12" ht="14.1" hidden="1" customHeight="1" outlineLevel="1">
      <c r="A32" s="201"/>
      <c r="B32" s="204"/>
      <c r="C32" s="204"/>
      <c r="D32" s="202"/>
      <c r="E32" s="160" t="s">
        <v>42</v>
      </c>
      <c r="F32" s="160"/>
      <c r="G32" s="160" t="s">
        <v>43</v>
      </c>
      <c r="H32" s="264"/>
      <c r="I32" s="203">
        <f t="shared" si="0"/>
        <v>0</v>
      </c>
      <c r="J32" s="339"/>
      <c r="L32" s="119" t="s">
        <v>44</v>
      </c>
    </row>
    <row r="33" spans="1:12" ht="14.1" hidden="1" customHeight="1" outlineLevel="1">
      <c r="A33" s="201"/>
      <c r="B33" s="204"/>
      <c r="C33" s="204"/>
      <c r="D33" s="202"/>
      <c r="E33" s="160" t="s">
        <v>42</v>
      </c>
      <c r="F33" s="160"/>
      <c r="G33" s="160" t="s">
        <v>43</v>
      </c>
      <c r="H33" s="264"/>
      <c r="I33" s="203">
        <f t="shared" si="0"/>
        <v>0</v>
      </c>
      <c r="J33" s="339"/>
      <c r="L33" s="119" t="s">
        <v>44</v>
      </c>
    </row>
    <row r="34" spans="1:12" ht="14.1" hidden="1" customHeight="1" outlineLevel="1">
      <c r="A34" s="201"/>
      <c r="B34" s="204"/>
      <c r="C34" s="204"/>
      <c r="D34" s="202"/>
      <c r="E34" s="160" t="s">
        <v>42</v>
      </c>
      <c r="F34" s="160"/>
      <c r="G34" s="160" t="s">
        <v>43</v>
      </c>
      <c r="H34" s="264"/>
      <c r="I34" s="203">
        <f t="shared" si="0"/>
        <v>0</v>
      </c>
      <c r="J34" s="339"/>
      <c r="L34" s="119" t="s">
        <v>44</v>
      </c>
    </row>
    <row r="35" spans="1:12" ht="14.1" hidden="1" customHeight="1" outlineLevel="1">
      <c r="A35" s="201"/>
      <c r="B35" s="204"/>
      <c r="C35" s="204"/>
      <c r="D35" s="202"/>
      <c r="E35" s="160" t="s">
        <v>42</v>
      </c>
      <c r="F35" s="160"/>
      <c r="G35" s="160" t="s">
        <v>43</v>
      </c>
      <c r="H35" s="264"/>
      <c r="I35" s="203">
        <f t="shared" si="0"/>
        <v>0</v>
      </c>
      <c r="J35" s="339"/>
      <c r="L35" s="119" t="s">
        <v>44</v>
      </c>
    </row>
    <row r="36" spans="1:12" ht="14.1" hidden="1" customHeight="1" outlineLevel="1">
      <c r="A36" s="201"/>
      <c r="B36" s="204"/>
      <c r="C36" s="204"/>
      <c r="D36" s="202"/>
      <c r="E36" s="160" t="s">
        <v>42</v>
      </c>
      <c r="F36" s="160"/>
      <c r="G36" s="160" t="s">
        <v>43</v>
      </c>
      <c r="H36" s="264"/>
      <c r="I36" s="203">
        <f t="shared" si="0"/>
        <v>0</v>
      </c>
      <c r="J36" s="339"/>
      <c r="L36" s="119" t="s">
        <v>44</v>
      </c>
    </row>
    <row r="37" spans="1:12" ht="14.1" hidden="1" customHeight="1" outlineLevel="1">
      <c r="A37" s="201"/>
      <c r="B37" s="204"/>
      <c r="C37" s="204"/>
      <c r="D37" s="202"/>
      <c r="E37" s="160" t="s">
        <v>42</v>
      </c>
      <c r="F37" s="160"/>
      <c r="G37" s="160" t="s">
        <v>43</v>
      </c>
      <c r="H37" s="264"/>
      <c r="I37" s="203">
        <f t="shared" si="0"/>
        <v>0</v>
      </c>
      <c r="J37" s="339"/>
      <c r="L37" s="119" t="s">
        <v>44</v>
      </c>
    </row>
    <row r="38" spans="1:12" ht="14.1" hidden="1" customHeight="1" outlineLevel="1">
      <c r="A38" s="201"/>
      <c r="B38" s="204"/>
      <c r="C38" s="204"/>
      <c r="D38" s="202"/>
      <c r="E38" s="160" t="s">
        <v>42</v>
      </c>
      <c r="F38" s="160"/>
      <c r="G38" s="160" t="s">
        <v>43</v>
      </c>
      <c r="H38" s="264"/>
      <c r="I38" s="203">
        <f t="shared" si="0"/>
        <v>0</v>
      </c>
      <c r="J38" s="339"/>
      <c r="L38" s="119" t="s">
        <v>44</v>
      </c>
    </row>
    <row r="39" spans="1:12" ht="14.1" hidden="1" customHeight="1" outlineLevel="1">
      <c r="A39" s="201"/>
      <c r="B39" s="204"/>
      <c r="C39" s="204"/>
      <c r="D39" s="202"/>
      <c r="E39" s="160" t="s">
        <v>42</v>
      </c>
      <c r="F39" s="160"/>
      <c r="G39" s="160" t="s">
        <v>43</v>
      </c>
      <c r="H39" s="264"/>
      <c r="I39" s="203">
        <f t="shared" si="0"/>
        <v>0</v>
      </c>
      <c r="J39" s="339"/>
      <c r="L39" s="119" t="s">
        <v>44</v>
      </c>
    </row>
    <row r="40" spans="1:12" ht="14.1" hidden="1" customHeight="1" outlineLevel="1">
      <c r="A40" s="201"/>
      <c r="B40" s="204"/>
      <c r="C40" s="204"/>
      <c r="D40" s="202"/>
      <c r="E40" s="160" t="s">
        <v>42</v>
      </c>
      <c r="F40" s="160"/>
      <c r="G40" s="160" t="s">
        <v>43</v>
      </c>
      <c r="H40" s="264"/>
      <c r="I40" s="203">
        <f t="shared" si="0"/>
        <v>0</v>
      </c>
      <c r="J40" s="339"/>
      <c r="L40" s="119" t="s">
        <v>44</v>
      </c>
    </row>
    <row r="41" spans="1:12" ht="14.1" hidden="1" customHeight="1" outlineLevel="1">
      <c r="A41" s="201"/>
      <c r="B41" s="204"/>
      <c r="C41" s="204"/>
      <c r="D41" s="202"/>
      <c r="E41" s="160" t="s">
        <v>42</v>
      </c>
      <c r="F41" s="160"/>
      <c r="G41" s="160" t="s">
        <v>43</v>
      </c>
      <c r="H41" s="264"/>
      <c r="I41" s="203">
        <f t="shared" si="0"/>
        <v>0</v>
      </c>
      <c r="J41" s="339"/>
      <c r="L41" s="119" t="s">
        <v>44</v>
      </c>
    </row>
    <row r="42" spans="1:12" ht="14.1" hidden="1" customHeight="1" outlineLevel="1">
      <c r="A42" s="201"/>
      <c r="B42" s="205"/>
      <c r="C42" s="205"/>
      <c r="D42" s="160"/>
      <c r="E42" s="160" t="s">
        <v>42</v>
      </c>
      <c r="F42" s="160"/>
      <c r="G42" s="160" t="s">
        <v>43</v>
      </c>
      <c r="H42" s="264"/>
      <c r="I42" s="203">
        <f t="shared" si="0"/>
        <v>0</v>
      </c>
      <c r="J42" s="339"/>
      <c r="L42" s="119" t="s">
        <v>44</v>
      </c>
    </row>
    <row r="43" spans="1:12" ht="131.44999999999999" customHeight="1">
      <c r="A43" s="169">
        <v>2</v>
      </c>
      <c r="B43" s="228" t="s">
        <v>45</v>
      </c>
      <c r="C43" s="228"/>
      <c r="D43" s="321" t="str">
        <f>IF('Key data'!C20="yes",CONCATENATE("Tooltip:",Example!O11),"")</f>
        <v/>
      </c>
      <c r="E43" s="321"/>
      <c r="F43" s="321"/>
      <c r="G43" s="321"/>
      <c r="H43" s="321"/>
      <c r="I43" s="263">
        <f>SUM(I44:I72)</f>
        <v>0</v>
      </c>
      <c r="J43" s="339"/>
    </row>
    <row r="44" spans="1:12" ht="14.1" customHeight="1">
      <c r="A44" s="201"/>
      <c r="B44" s="201"/>
      <c r="C44" s="201"/>
      <c r="D44" s="202"/>
      <c r="E44" s="322" t="s">
        <v>85</v>
      </c>
      <c r="F44" s="322"/>
      <c r="G44" s="322"/>
      <c r="H44" s="264"/>
      <c r="I44" s="203">
        <f>ROUND(D44*H44,2)</f>
        <v>0</v>
      </c>
      <c r="J44" s="339"/>
      <c r="L44" s="119" t="s">
        <v>44</v>
      </c>
    </row>
    <row r="45" spans="1:12" ht="14.1" customHeight="1">
      <c r="A45" s="201"/>
      <c r="B45" s="204"/>
      <c r="C45" s="204"/>
      <c r="D45" s="202"/>
      <c r="E45" s="322" t="s">
        <v>85</v>
      </c>
      <c r="F45" s="322"/>
      <c r="G45" s="322"/>
      <c r="H45" s="264"/>
      <c r="I45" s="203">
        <f t="shared" ref="I45:I72" si="3">ROUND(D45*H45,2)</f>
        <v>0</v>
      </c>
      <c r="J45" s="339"/>
      <c r="L45" s="119" t="s">
        <v>44</v>
      </c>
    </row>
    <row r="46" spans="1:12" ht="14.1" customHeight="1">
      <c r="A46" s="201"/>
      <c r="B46" s="205"/>
      <c r="C46" s="205"/>
      <c r="D46" s="202"/>
      <c r="E46" s="322" t="s">
        <v>85</v>
      </c>
      <c r="F46" s="322"/>
      <c r="G46" s="322"/>
      <c r="H46" s="264"/>
      <c r="I46" s="203">
        <f>ROUND(D46*H46,2)</f>
        <v>0</v>
      </c>
      <c r="J46" s="339"/>
      <c r="L46" s="119" t="s">
        <v>44</v>
      </c>
    </row>
    <row r="47" spans="1:12" ht="14.1" customHeight="1">
      <c r="A47" s="201"/>
      <c r="B47" s="205"/>
      <c r="C47" s="205"/>
      <c r="D47" s="202"/>
      <c r="E47" s="322" t="s">
        <v>85</v>
      </c>
      <c r="F47" s="322"/>
      <c r="G47" s="322"/>
      <c r="H47" s="264"/>
      <c r="I47" s="203">
        <f t="shared" ref="I47:I65" si="4">ROUND(D47*H47,2)</f>
        <v>0</v>
      </c>
      <c r="J47" s="339"/>
      <c r="L47" s="119" t="s">
        <v>44</v>
      </c>
    </row>
    <row r="48" spans="1:12" ht="14.1" customHeight="1">
      <c r="A48" s="201"/>
      <c r="B48" s="205"/>
      <c r="C48" s="205"/>
      <c r="D48" s="202"/>
      <c r="E48" s="322" t="s">
        <v>85</v>
      </c>
      <c r="F48" s="322"/>
      <c r="G48" s="322"/>
      <c r="H48" s="264"/>
      <c r="I48" s="203">
        <f t="shared" si="4"/>
        <v>0</v>
      </c>
      <c r="J48" s="339"/>
      <c r="L48" s="119" t="s">
        <v>44</v>
      </c>
    </row>
    <row r="49" spans="1:12" ht="14.1" customHeight="1" collapsed="1">
      <c r="A49" s="201"/>
      <c r="B49" s="205"/>
      <c r="C49" s="205"/>
      <c r="D49" s="202"/>
      <c r="E49" s="322" t="s">
        <v>85</v>
      </c>
      <c r="F49" s="322"/>
      <c r="G49" s="322"/>
      <c r="H49" s="264"/>
      <c r="I49" s="203">
        <f t="shared" ref="I49:I60" si="5">ROUND(D49*H49,2)</f>
        <v>0</v>
      </c>
      <c r="J49" s="339"/>
      <c r="L49" s="119" t="s">
        <v>44</v>
      </c>
    </row>
    <row r="50" spans="1:12" ht="14.1" hidden="1" customHeight="1" outlineLevel="1">
      <c r="A50" s="201"/>
      <c r="B50" s="201"/>
      <c r="C50" s="201"/>
      <c r="D50" s="202"/>
      <c r="E50" s="322" t="s">
        <v>85</v>
      </c>
      <c r="F50" s="322"/>
      <c r="G50" s="322"/>
      <c r="H50" s="201"/>
      <c r="I50" s="203">
        <f t="shared" si="5"/>
        <v>0</v>
      </c>
      <c r="J50" s="339"/>
      <c r="L50" s="119" t="s">
        <v>44</v>
      </c>
    </row>
    <row r="51" spans="1:12" ht="14.1" hidden="1" customHeight="1" outlineLevel="1">
      <c r="A51" s="204"/>
      <c r="B51" s="201"/>
      <c r="C51" s="201"/>
      <c r="D51" s="202"/>
      <c r="E51" s="322" t="s">
        <v>85</v>
      </c>
      <c r="F51" s="322"/>
      <c r="G51" s="322"/>
      <c r="H51" s="201"/>
      <c r="I51" s="203">
        <f t="shared" si="5"/>
        <v>0</v>
      </c>
      <c r="J51" s="339"/>
      <c r="L51" s="119" t="s">
        <v>44</v>
      </c>
    </row>
    <row r="52" spans="1:12" ht="14.1" hidden="1" customHeight="1" outlineLevel="1">
      <c r="A52" s="204"/>
      <c r="B52" s="201"/>
      <c r="C52" s="201"/>
      <c r="D52" s="202"/>
      <c r="E52" s="322" t="s">
        <v>85</v>
      </c>
      <c r="F52" s="322"/>
      <c r="G52" s="322"/>
      <c r="H52" s="201"/>
      <c r="I52" s="203">
        <f t="shared" si="5"/>
        <v>0</v>
      </c>
      <c r="J52" s="339"/>
      <c r="L52" s="119" t="s">
        <v>44</v>
      </c>
    </row>
    <row r="53" spans="1:12" ht="14.1" hidden="1" customHeight="1" outlineLevel="1">
      <c r="A53" s="204"/>
      <c r="B53" s="201"/>
      <c r="C53" s="201"/>
      <c r="D53" s="202"/>
      <c r="E53" s="322" t="s">
        <v>85</v>
      </c>
      <c r="F53" s="322"/>
      <c r="G53" s="322"/>
      <c r="H53" s="201"/>
      <c r="I53" s="203">
        <f t="shared" si="5"/>
        <v>0</v>
      </c>
      <c r="J53" s="339"/>
      <c r="L53" s="119" t="s">
        <v>44</v>
      </c>
    </row>
    <row r="54" spans="1:12" ht="14.1" hidden="1" customHeight="1" outlineLevel="1">
      <c r="A54" s="201"/>
      <c r="B54" s="205"/>
      <c r="C54" s="205"/>
      <c r="D54" s="202"/>
      <c r="E54" s="322" t="s">
        <v>85</v>
      </c>
      <c r="F54" s="322"/>
      <c r="G54" s="322"/>
      <c r="H54" s="264"/>
      <c r="I54" s="203">
        <f t="shared" si="5"/>
        <v>0</v>
      </c>
      <c r="J54" s="339"/>
      <c r="L54" s="119" t="s">
        <v>44</v>
      </c>
    </row>
    <row r="55" spans="1:12" ht="14.1" hidden="1" customHeight="1" outlineLevel="1">
      <c r="A55" s="201"/>
      <c r="B55" s="205"/>
      <c r="C55" s="205"/>
      <c r="D55" s="202"/>
      <c r="E55" s="322" t="s">
        <v>85</v>
      </c>
      <c r="F55" s="322"/>
      <c r="G55" s="322"/>
      <c r="H55" s="264"/>
      <c r="I55" s="203">
        <f t="shared" si="5"/>
        <v>0</v>
      </c>
      <c r="J55" s="339"/>
      <c r="L55" s="119" t="s">
        <v>44</v>
      </c>
    </row>
    <row r="56" spans="1:12" ht="14.1" hidden="1" customHeight="1" outlineLevel="1">
      <c r="A56" s="201"/>
      <c r="B56" s="205"/>
      <c r="C56" s="205"/>
      <c r="D56" s="202"/>
      <c r="E56" s="322" t="s">
        <v>85</v>
      </c>
      <c r="F56" s="322"/>
      <c r="G56" s="322"/>
      <c r="H56" s="264"/>
      <c r="I56" s="203">
        <f t="shared" si="5"/>
        <v>0</v>
      </c>
      <c r="J56" s="339"/>
      <c r="L56" s="119" t="s">
        <v>44</v>
      </c>
    </row>
    <row r="57" spans="1:12" ht="14.1" hidden="1" customHeight="1" outlineLevel="1">
      <c r="A57" s="201"/>
      <c r="B57" s="201"/>
      <c r="C57" s="201"/>
      <c r="D57" s="202"/>
      <c r="E57" s="322" t="s">
        <v>85</v>
      </c>
      <c r="F57" s="322"/>
      <c r="G57" s="322"/>
      <c r="H57" s="201"/>
      <c r="I57" s="203">
        <f t="shared" si="5"/>
        <v>0</v>
      </c>
      <c r="J57" s="339"/>
      <c r="L57" s="119" t="s">
        <v>44</v>
      </c>
    </row>
    <row r="58" spans="1:12" ht="14.1" hidden="1" customHeight="1" outlineLevel="1">
      <c r="A58" s="204"/>
      <c r="B58" s="201"/>
      <c r="C58" s="201"/>
      <c r="D58" s="202"/>
      <c r="E58" s="322" t="s">
        <v>85</v>
      </c>
      <c r="F58" s="322"/>
      <c r="G58" s="322"/>
      <c r="H58" s="201"/>
      <c r="I58" s="203">
        <f t="shared" si="5"/>
        <v>0</v>
      </c>
      <c r="J58" s="339"/>
      <c r="L58" s="119" t="s">
        <v>44</v>
      </c>
    </row>
    <row r="59" spans="1:12" ht="14.1" hidden="1" customHeight="1" outlineLevel="1">
      <c r="A59" s="204"/>
      <c r="B59" s="201"/>
      <c r="C59" s="201"/>
      <c r="D59" s="202"/>
      <c r="E59" s="322" t="s">
        <v>85</v>
      </c>
      <c r="F59" s="322"/>
      <c r="G59" s="322"/>
      <c r="H59" s="201"/>
      <c r="I59" s="203">
        <f t="shared" si="5"/>
        <v>0</v>
      </c>
      <c r="J59" s="339"/>
      <c r="L59" s="119" t="s">
        <v>44</v>
      </c>
    </row>
    <row r="60" spans="1:12" ht="14.1" hidden="1" customHeight="1" outlineLevel="1">
      <c r="A60" s="204"/>
      <c r="B60" s="201"/>
      <c r="C60" s="201"/>
      <c r="D60" s="202"/>
      <c r="E60" s="322" t="s">
        <v>85</v>
      </c>
      <c r="F60" s="322"/>
      <c r="G60" s="322"/>
      <c r="H60" s="201"/>
      <c r="I60" s="203">
        <f t="shared" si="5"/>
        <v>0</v>
      </c>
      <c r="J60" s="339"/>
      <c r="L60" s="119" t="s">
        <v>44</v>
      </c>
    </row>
    <row r="61" spans="1:12" ht="14.1" hidden="1" customHeight="1" outlineLevel="1">
      <c r="A61" s="201"/>
      <c r="B61" s="205"/>
      <c r="C61" s="205"/>
      <c r="D61" s="202"/>
      <c r="E61" s="322" t="s">
        <v>85</v>
      </c>
      <c r="F61" s="322"/>
      <c r="G61" s="322"/>
      <c r="H61" s="264"/>
      <c r="I61" s="203">
        <f t="shared" si="4"/>
        <v>0</v>
      </c>
      <c r="J61" s="339"/>
      <c r="L61" s="119" t="s">
        <v>44</v>
      </c>
    </row>
    <row r="62" spans="1:12" ht="14.1" hidden="1" customHeight="1" outlineLevel="1">
      <c r="A62" s="201"/>
      <c r="B62" s="201"/>
      <c r="C62" s="201"/>
      <c r="D62" s="202"/>
      <c r="E62" s="322" t="s">
        <v>85</v>
      </c>
      <c r="F62" s="322"/>
      <c r="G62" s="322"/>
      <c r="H62" s="201"/>
      <c r="I62" s="203">
        <f t="shared" si="4"/>
        <v>0</v>
      </c>
      <c r="J62" s="339"/>
      <c r="L62" s="119" t="s">
        <v>44</v>
      </c>
    </row>
    <row r="63" spans="1:12" ht="14.1" hidden="1" customHeight="1" outlineLevel="1">
      <c r="A63" s="204"/>
      <c r="B63" s="201"/>
      <c r="C63" s="201"/>
      <c r="D63" s="202"/>
      <c r="E63" s="322" t="s">
        <v>85</v>
      </c>
      <c r="F63" s="322"/>
      <c r="G63" s="322"/>
      <c r="H63" s="201"/>
      <c r="I63" s="203">
        <f t="shared" si="4"/>
        <v>0</v>
      </c>
      <c r="J63" s="339"/>
      <c r="L63" s="119" t="s">
        <v>44</v>
      </c>
    </row>
    <row r="64" spans="1:12" ht="14.1" hidden="1" customHeight="1" outlineLevel="1">
      <c r="A64" s="204"/>
      <c r="B64" s="201"/>
      <c r="C64" s="201"/>
      <c r="D64" s="202"/>
      <c r="E64" s="322" t="s">
        <v>85</v>
      </c>
      <c r="F64" s="322"/>
      <c r="G64" s="322"/>
      <c r="H64" s="201"/>
      <c r="I64" s="203">
        <f t="shared" si="4"/>
        <v>0</v>
      </c>
      <c r="J64" s="339"/>
      <c r="L64" s="119" t="s">
        <v>44</v>
      </c>
    </row>
    <row r="65" spans="1:12" ht="14.1" hidden="1" customHeight="1" outlineLevel="1">
      <c r="A65" s="204"/>
      <c r="B65" s="201"/>
      <c r="C65" s="201"/>
      <c r="D65" s="202"/>
      <c r="E65" s="322" t="s">
        <v>85</v>
      </c>
      <c r="F65" s="322"/>
      <c r="G65" s="322"/>
      <c r="H65" s="201"/>
      <c r="I65" s="203">
        <f t="shared" si="4"/>
        <v>0</v>
      </c>
      <c r="J65" s="339"/>
      <c r="L65" s="119" t="s">
        <v>44</v>
      </c>
    </row>
    <row r="66" spans="1:12" ht="14.1" hidden="1" customHeight="1" outlineLevel="1">
      <c r="A66" s="201"/>
      <c r="B66" s="205"/>
      <c r="C66" s="205"/>
      <c r="D66" s="202"/>
      <c r="E66" s="322" t="s">
        <v>85</v>
      </c>
      <c r="F66" s="322"/>
      <c r="G66" s="322"/>
      <c r="H66" s="264"/>
      <c r="I66" s="203">
        <f t="shared" si="3"/>
        <v>0</v>
      </c>
      <c r="J66" s="339"/>
      <c r="L66" s="119" t="s">
        <v>44</v>
      </c>
    </row>
    <row r="67" spans="1:12" ht="14.1" hidden="1" customHeight="1" outlineLevel="1">
      <c r="A67" s="201"/>
      <c r="B67" s="205"/>
      <c r="C67" s="205"/>
      <c r="D67" s="202"/>
      <c r="E67" s="322" t="s">
        <v>85</v>
      </c>
      <c r="F67" s="322"/>
      <c r="G67" s="322"/>
      <c r="H67" s="264"/>
      <c r="I67" s="203">
        <f t="shared" si="3"/>
        <v>0</v>
      </c>
      <c r="J67" s="339"/>
      <c r="L67" s="119" t="s">
        <v>44</v>
      </c>
    </row>
    <row r="68" spans="1:12" ht="14.1" hidden="1" customHeight="1" outlineLevel="1">
      <c r="A68" s="201"/>
      <c r="B68" s="205"/>
      <c r="C68" s="205"/>
      <c r="D68" s="202"/>
      <c r="E68" s="322" t="s">
        <v>85</v>
      </c>
      <c r="F68" s="322"/>
      <c r="G68" s="322"/>
      <c r="H68" s="264"/>
      <c r="I68" s="203">
        <f t="shared" si="3"/>
        <v>0</v>
      </c>
      <c r="J68" s="339"/>
      <c r="L68" s="119" t="s">
        <v>44</v>
      </c>
    </row>
    <row r="69" spans="1:12" ht="14.1" hidden="1" customHeight="1" outlineLevel="1">
      <c r="A69" s="201"/>
      <c r="B69" s="201"/>
      <c r="C69" s="201"/>
      <c r="D69" s="202"/>
      <c r="E69" s="322" t="s">
        <v>85</v>
      </c>
      <c r="F69" s="322"/>
      <c r="G69" s="322"/>
      <c r="H69" s="201"/>
      <c r="I69" s="203">
        <f t="shared" si="3"/>
        <v>0</v>
      </c>
      <c r="J69" s="339"/>
      <c r="L69" s="119" t="s">
        <v>44</v>
      </c>
    </row>
    <row r="70" spans="1:12" ht="14.1" hidden="1" customHeight="1" outlineLevel="1">
      <c r="A70" s="204"/>
      <c r="B70" s="201"/>
      <c r="C70" s="201"/>
      <c r="D70" s="202"/>
      <c r="E70" s="322" t="s">
        <v>85</v>
      </c>
      <c r="F70" s="322"/>
      <c r="G70" s="322"/>
      <c r="H70" s="201"/>
      <c r="I70" s="203">
        <f t="shared" si="3"/>
        <v>0</v>
      </c>
      <c r="J70" s="339"/>
      <c r="L70" s="119" t="s">
        <v>44</v>
      </c>
    </row>
    <row r="71" spans="1:12" ht="14.1" hidden="1" customHeight="1" outlineLevel="1">
      <c r="A71" s="204"/>
      <c r="B71" s="201"/>
      <c r="C71" s="201"/>
      <c r="D71" s="202"/>
      <c r="E71" s="322" t="s">
        <v>85</v>
      </c>
      <c r="F71" s="322"/>
      <c r="G71" s="322"/>
      <c r="H71" s="201"/>
      <c r="I71" s="203">
        <f t="shared" si="3"/>
        <v>0</v>
      </c>
      <c r="J71" s="339"/>
      <c r="L71" s="119" t="s">
        <v>44</v>
      </c>
    </row>
    <row r="72" spans="1:12" ht="14.1" hidden="1" customHeight="1" outlineLevel="1">
      <c r="A72" s="204"/>
      <c r="B72" s="201"/>
      <c r="C72" s="201"/>
      <c r="D72" s="202"/>
      <c r="E72" s="322" t="s">
        <v>85</v>
      </c>
      <c r="F72" s="322"/>
      <c r="G72" s="322"/>
      <c r="H72" s="201"/>
      <c r="I72" s="203">
        <f t="shared" si="3"/>
        <v>0</v>
      </c>
      <c r="J72" s="339"/>
      <c r="L72" s="119" t="s">
        <v>44</v>
      </c>
    </row>
    <row r="73" spans="1:12" ht="96.6" customHeight="1">
      <c r="A73" s="229">
        <v>3</v>
      </c>
      <c r="B73" s="229" t="s">
        <v>51</v>
      </c>
      <c r="C73" s="229"/>
      <c r="D73" s="321" t="str">
        <f>IF('Key data'!C20="yes",CONCATENATE("Tooltip:",Example!O22),"")</f>
        <v/>
      </c>
      <c r="E73" s="321"/>
      <c r="F73" s="321"/>
      <c r="G73" s="321"/>
      <c r="H73" s="321"/>
      <c r="I73" s="263">
        <f>SUM(I74:I91)</f>
        <v>0</v>
      </c>
      <c r="J73" s="339"/>
    </row>
    <row r="74" spans="1:12" ht="14.1" customHeight="1">
      <c r="A74" s="204"/>
      <c r="B74" s="201"/>
      <c r="C74" s="201"/>
      <c r="D74" s="301"/>
      <c r="E74" s="322"/>
      <c r="F74" s="322"/>
      <c r="G74" s="322"/>
      <c r="H74" s="264"/>
      <c r="I74" s="203">
        <f>ROUND(D74*H74,2)</f>
        <v>0</v>
      </c>
      <c r="J74" s="339"/>
      <c r="L74" s="119" t="s">
        <v>44</v>
      </c>
    </row>
    <row r="75" spans="1:12" ht="14.1" customHeight="1">
      <c r="A75" s="205"/>
      <c r="B75" s="201"/>
      <c r="C75" s="201"/>
      <c r="D75" s="301"/>
      <c r="E75" s="322"/>
      <c r="F75" s="322"/>
      <c r="G75" s="322"/>
      <c r="H75" s="264"/>
      <c r="I75" s="203">
        <f t="shared" ref="I75:I91" si="6">ROUND(D75*H75,2)</f>
        <v>0</v>
      </c>
      <c r="J75" s="339"/>
      <c r="L75" s="119" t="s">
        <v>44</v>
      </c>
    </row>
    <row r="76" spans="1:12" ht="14.1" customHeight="1">
      <c r="A76" s="204"/>
      <c r="B76" s="201"/>
      <c r="C76" s="201"/>
      <c r="D76" s="301"/>
      <c r="E76" s="322"/>
      <c r="F76" s="322"/>
      <c r="G76" s="322"/>
      <c r="H76" s="264"/>
      <c r="I76" s="203">
        <f t="shared" ref="I76:I82" si="7">ROUND(D76*H76,2)</f>
        <v>0</v>
      </c>
      <c r="J76" s="339"/>
      <c r="L76" s="119" t="s">
        <v>44</v>
      </c>
    </row>
    <row r="77" spans="1:12" ht="14.1" customHeight="1">
      <c r="A77" s="201"/>
      <c r="B77" s="201"/>
      <c r="C77" s="201"/>
      <c r="D77" s="301"/>
      <c r="E77" s="322"/>
      <c r="F77" s="322"/>
      <c r="G77" s="322"/>
      <c r="H77" s="264"/>
      <c r="I77" s="203">
        <f t="shared" si="7"/>
        <v>0</v>
      </c>
      <c r="J77" s="339"/>
      <c r="L77" s="119" t="s">
        <v>44</v>
      </c>
    </row>
    <row r="78" spans="1:12" ht="14.1" customHeight="1" collapsed="1">
      <c r="A78" s="204"/>
      <c r="B78" s="201"/>
      <c r="C78" s="201"/>
      <c r="D78" s="301"/>
      <c r="E78" s="322"/>
      <c r="F78" s="322"/>
      <c r="G78" s="322"/>
      <c r="H78" s="264"/>
      <c r="I78" s="203">
        <f t="shared" si="7"/>
        <v>0</v>
      </c>
      <c r="J78" s="339"/>
      <c r="L78" s="119" t="s">
        <v>44</v>
      </c>
    </row>
    <row r="79" spans="1:12" ht="14.1" hidden="1" customHeight="1" outlineLevel="1">
      <c r="A79" s="205"/>
      <c r="B79" s="201"/>
      <c r="C79" s="201"/>
      <c r="D79" s="301"/>
      <c r="E79" s="322"/>
      <c r="F79" s="322"/>
      <c r="G79" s="322"/>
      <c r="H79" s="264"/>
      <c r="I79" s="203">
        <f t="shared" si="7"/>
        <v>0</v>
      </c>
      <c r="J79" s="339"/>
      <c r="L79" s="119" t="s">
        <v>44</v>
      </c>
    </row>
    <row r="80" spans="1:12" ht="14.1" hidden="1" customHeight="1" outlineLevel="1">
      <c r="A80" s="205"/>
      <c r="B80" s="201"/>
      <c r="C80" s="201"/>
      <c r="D80" s="301"/>
      <c r="E80" s="322"/>
      <c r="F80" s="322"/>
      <c r="G80" s="322"/>
      <c r="H80" s="264"/>
      <c r="I80" s="203">
        <f t="shared" si="7"/>
        <v>0</v>
      </c>
      <c r="J80" s="339"/>
      <c r="L80" s="119" t="s">
        <v>44</v>
      </c>
    </row>
    <row r="81" spans="1:12" ht="14.1" hidden="1" customHeight="1" outlineLevel="1">
      <c r="A81" s="205"/>
      <c r="B81" s="201"/>
      <c r="C81" s="201"/>
      <c r="D81" s="301"/>
      <c r="E81" s="322"/>
      <c r="F81" s="322"/>
      <c r="G81" s="322"/>
      <c r="H81" s="264"/>
      <c r="I81" s="203">
        <f t="shared" si="7"/>
        <v>0</v>
      </c>
      <c r="J81" s="339"/>
      <c r="L81" s="119" t="s">
        <v>44</v>
      </c>
    </row>
    <row r="82" spans="1:12" ht="14.1" hidden="1" customHeight="1" outlineLevel="1">
      <c r="A82" s="205"/>
      <c r="B82" s="201"/>
      <c r="C82" s="201"/>
      <c r="D82" s="301"/>
      <c r="E82" s="322"/>
      <c r="F82" s="322"/>
      <c r="G82" s="322"/>
      <c r="H82" s="264"/>
      <c r="I82" s="203">
        <f t="shared" si="7"/>
        <v>0</v>
      </c>
      <c r="J82" s="339"/>
      <c r="L82" s="119" t="s">
        <v>44</v>
      </c>
    </row>
    <row r="83" spans="1:12" ht="14.1" hidden="1" customHeight="1" outlineLevel="1">
      <c r="A83" s="204"/>
      <c r="B83" s="201"/>
      <c r="C83" s="201"/>
      <c r="D83" s="301"/>
      <c r="E83" s="322"/>
      <c r="F83" s="322"/>
      <c r="G83" s="322"/>
      <c r="H83" s="264"/>
      <c r="I83" s="203">
        <f t="shared" si="6"/>
        <v>0</v>
      </c>
      <c r="J83" s="339"/>
      <c r="L83" s="119" t="s">
        <v>44</v>
      </c>
    </row>
    <row r="84" spans="1:12" ht="14.1" hidden="1" customHeight="1" outlineLevel="1">
      <c r="A84" s="201"/>
      <c r="B84" s="201"/>
      <c r="C84" s="201"/>
      <c r="D84" s="301"/>
      <c r="E84" s="322"/>
      <c r="F84" s="322"/>
      <c r="G84" s="322"/>
      <c r="H84" s="264"/>
      <c r="I84" s="203">
        <f t="shared" si="6"/>
        <v>0</v>
      </c>
      <c r="J84" s="339"/>
      <c r="L84" s="119" t="s">
        <v>44</v>
      </c>
    </row>
    <row r="85" spans="1:12" ht="14.1" hidden="1" customHeight="1" outlineLevel="1">
      <c r="A85" s="204"/>
      <c r="B85" s="201"/>
      <c r="C85" s="201"/>
      <c r="D85" s="301"/>
      <c r="E85" s="322"/>
      <c r="F85" s="322"/>
      <c r="G85" s="322"/>
      <c r="H85" s="264"/>
      <c r="I85" s="203">
        <f t="shared" si="6"/>
        <v>0</v>
      </c>
      <c r="J85" s="339"/>
      <c r="L85" s="119" t="s">
        <v>44</v>
      </c>
    </row>
    <row r="86" spans="1:12" ht="14.1" hidden="1" customHeight="1" outlineLevel="1">
      <c r="A86" s="205"/>
      <c r="B86" s="201"/>
      <c r="C86" s="201"/>
      <c r="D86" s="301"/>
      <c r="E86" s="322"/>
      <c r="F86" s="322"/>
      <c r="G86" s="322"/>
      <c r="H86" s="264"/>
      <c r="I86" s="203">
        <f t="shared" si="6"/>
        <v>0</v>
      </c>
      <c r="J86" s="339"/>
      <c r="L86" s="119" t="s">
        <v>44</v>
      </c>
    </row>
    <row r="87" spans="1:12" ht="14.1" hidden="1" customHeight="1" outlineLevel="1">
      <c r="A87" s="205"/>
      <c r="B87" s="201"/>
      <c r="C87" s="201"/>
      <c r="D87" s="301"/>
      <c r="E87" s="322"/>
      <c r="F87" s="322"/>
      <c r="G87" s="322"/>
      <c r="H87" s="264"/>
      <c r="I87" s="203">
        <f t="shared" si="6"/>
        <v>0</v>
      </c>
      <c r="J87" s="339"/>
      <c r="L87" s="119" t="s">
        <v>44</v>
      </c>
    </row>
    <row r="88" spans="1:12" ht="14.1" hidden="1" customHeight="1" outlineLevel="1">
      <c r="A88" s="205"/>
      <c r="B88" s="201"/>
      <c r="C88" s="201"/>
      <c r="D88" s="301"/>
      <c r="E88" s="322"/>
      <c r="F88" s="322"/>
      <c r="G88" s="322"/>
      <c r="H88" s="264"/>
      <c r="I88" s="203">
        <f t="shared" ref="I88:I89" si="8">ROUND(D88*H88,2)</f>
        <v>0</v>
      </c>
      <c r="J88" s="339"/>
      <c r="L88" s="119" t="s">
        <v>44</v>
      </c>
    </row>
    <row r="89" spans="1:12" ht="14.1" hidden="1" customHeight="1" outlineLevel="1">
      <c r="A89" s="205"/>
      <c r="B89" s="201"/>
      <c r="C89" s="201"/>
      <c r="D89" s="301"/>
      <c r="E89" s="322"/>
      <c r="F89" s="322"/>
      <c r="G89" s="322"/>
      <c r="H89" s="264"/>
      <c r="I89" s="203">
        <f t="shared" si="8"/>
        <v>0</v>
      </c>
      <c r="J89" s="339"/>
      <c r="L89" s="119" t="s">
        <v>44</v>
      </c>
    </row>
    <row r="90" spans="1:12" ht="14.1" hidden="1" customHeight="1" outlineLevel="1">
      <c r="A90" s="205"/>
      <c r="B90" s="201"/>
      <c r="C90" s="201"/>
      <c r="D90" s="301"/>
      <c r="E90" s="322"/>
      <c r="F90" s="322"/>
      <c r="G90" s="322"/>
      <c r="H90" s="264"/>
      <c r="I90" s="203">
        <f t="shared" si="6"/>
        <v>0</v>
      </c>
      <c r="J90" s="339"/>
      <c r="L90" s="119" t="s">
        <v>44</v>
      </c>
    </row>
    <row r="91" spans="1:12" ht="14.1" hidden="1" customHeight="1" outlineLevel="1">
      <c r="A91" s="205"/>
      <c r="B91" s="201"/>
      <c r="C91" s="201"/>
      <c r="D91" s="301"/>
      <c r="E91" s="322"/>
      <c r="F91" s="322"/>
      <c r="G91" s="322"/>
      <c r="H91" s="264"/>
      <c r="I91" s="203">
        <f t="shared" si="6"/>
        <v>0</v>
      </c>
      <c r="J91" s="339"/>
      <c r="L91" s="119" t="s">
        <v>44</v>
      </c>
    </row>
    <row r="92" spans="1:12" ht="69.599999999999994" customHeight="1">
      <c r="A92" s="229">
        <v>4</v>
      </c>
      <c r="B92" s="229" t="s">
        <v>54</v>
      </c>
      <c r="C92" s="229"/>
      <c r="D92" s="321" t="str">
        <f>IF('Key data'!C20="yes",CONCATENATE("Tooltip:",Example!O34),"")</f>
        <v/>
      </c>
      <c r="E92" s="321"/>
      <c r="F92" s="321"/>
      <c r="G92" s="321"/>
      <c r="H92" s="321"/>
      <c r="I92" s="263">
        <f>SUM(I93:I108)</f>
        <v>0</v>
      </c>
      <c r="J92" s="339"/>
    </row>
    <row r="93" spans="1:12" ht="14.1" customHeight="1">
      <c r="A93" s="205"/>
      <c r="B93" s="201"/>
      <c r="C93" s="201"/>
      <c r="D93" s="180"/>
      <c r="E93" s="320"/>
      <c r="F93" s="320"/>
      <c r="G93" s="320"/>
      <c r="H93" s="264"/>
      <c r="I93" s="203">
        <f>ROUND(D93*H93,2)</f>
        <v>0</v>
      </c>
      <c r="J93" s="339"/>
      <c r="L93" s="119" t="s">
        <v>44</v>
      </c>
    </row>
    <row r="94" spans="1:12" ht="14.1" customHeight="1">
      <c r="A94" s="205"/>
      <c r="B94" s="201"/>
      <c r="C94" s="201"/>
      <c r="D94" s="180"/>
      <c r="E94" s="320"/>
      <c r="F94" s="320"/>
      <c r="G94" s="320"/>
      <c r="H94" s="264"/>
      <c r="I94" s="203">
        <f t="shared" ref="I94:I108" si="9">ROUND(D94*H94,2)</f>
        <v>0</v>
      </c>
      <c r="J94" s="339"/>
      <c r="L94" s="119" t="s">
        <v>44</v>
      </c>
    </row>
    <row r="95" spans="1:12" ht="14.1" customHeight="1">
      <c r="A95" s="205"/>
      <c r="B95" s="201"/>
      <c r="C95" s="201"/>
      <c r="D95" s="180"/>
      <c r="E95" s="320"/>
      <c r="F95" s="320"/>
      <c r="G95" s="320"/>
      <c r="H95" s="264"/>
      <c r="I95" s="203">
        <f t="shared" si="9"/>
        <v>0</v>
      </c>
      <c r="J95" s="339"/>
      <c r="L95" s="119" t="s">
        <v>44</v>
      </c>
    </row>
    <row r="96" spans="1:12" ht="14.1" customHeight="1" collapsed="1">
      <c r="A96" s="205"/>
      <c r="B96" s="201"/>
      <c r="C96" s="201"/>
      <c r="D96" s="180"/>
      <c r="E96" s="320"/>
      <c r="F96" s="320"/>
      <c r="G96" s="320"/>
      <c r="H96" s="264"/>
      <c r="I96" s="203">
        <f t="shared" ref="I96:I102" si="10">ROUND(D96*H96,2)</f>
        <v>0</v>
      </c>
      <c r="J96" s="339"/>
      <c r="L96" s="119" t="s">
        <v>44</v>
      </c>
    </row>
    <row r="97" spans="1:12" ht="14.1" hidden="1" customHeight="1" outlineLevel="1">
      <c r="A97" s="205"/>
      <c r="B97" s="201"/>
      <c r="C97" s="201"/>
      <c r="D97" s="180"/>
      <c r="E97" s="320"/>
      <c r="F97" s="320"/>
      <c r="G97" s="320"/>
      <c r="H97" s="264"/>
      <c r="I97" s="203">
        <f t="shared" si="10"/>
        <v>0</v>
      </c>
      <c r="J97" s="339"/>
      <c r="L97" s="119" t="s">
        <v>44</v>
      </c>
    </row>
    <row r="98" spans="1:12" ht="14.1" hidden="1" customHeight="1" outlineLevel="1">
      <c r="A98" s="205"/>
      <c r="B98" s="201"/>
      <c r="C98" s="201"/>
      <c r="D98" s="180"/>
      <c r="E98" s="320"/>
      <c r="F98" s="320"/>
      <c r="G98" s="320"/>
      <c r="H98" s="264"/>
      <c r="I98" s="203">
        <f t="shared" si="10"/>
        <v>0</v>
      </c>
      <c r="J98" s="339"/>
      <c r="L98" s="119" t="s">
        <v>44</v>
      </c>
    </row>
    <row r="99" spans="1:12" ht="14.1" hidden="1" customHeight="1" outlineLevel="1">
      <c r="A99" s="201"/>
      <c r="B99" s="201"/>
      <c r="C99" s="201"/>
      <c r="D99" s="180"/>
      <c r="E99" s="320"/>
      <c r="F99" s="320"/>
      <c r="G99" s="320"/>
      <c r="H99" s="264"/>
      <c r="I99" s="203">
        <f t="shared" si="10"/>
        <v>0</v>
      </c>
      <c r="J99" s="339"/>
      <c r="L99" s="119" t="s">
        <v>44</v>
      </c>
    </row>
    <row r="100" spans="1:12" ht="14.1" hidden="1" customHeight="1" outlineLevel="1">
      <c r="A100" s="201"/>
      <c r="B100" s="201"/>
      <c r="C100" s="201"/>
      <c r="D100" s="180"/>
      <c r="E100" s="320"/>
      <c r="F100" s="320"/>
      <c r="G100" s="320"/>
      <c r="H100" s="264"/>
      <c r="I100" s="203">
        <f t="shared" si="10"/>
        <v>0</v>
      </c>
      <c r="J100" s="339"/>
      <c r="L100" s="119" t="s">
        <v>44</v>
      </c>
    </row>
    <row r="101" spans="1:12" ht="14.1" hidden="1" customHeight="1" outlineLevel="1">
      <c r="A101" s="201"/>
      <c r="B101" s="201"/>
      <c r="C101" s="201"/>
      <c r="D101" s="180"/>
      <c r="E101" s="320"/>
      <c r="F101" s="320"/>
      <c r="G101" s="320"/>
      <c r="H101" s="264"/>
      <c r="I101" s="203">
        <f t="shared" si="10"/>
        <v>0</v>
      </c>
      <c r="J101" s="339"/>
      <c r="L101" s="119" t="s">
        <v>44</v>
      </c>
    </row>
    <row r="102" spans="1:12" ht="14.1" hidden="1" customHeight="1" outlineLevel="1">
      <c r="A102" s="201"/>
      <c r="B102" s="201"/>
      <c r="C102" s="201"/>
      <c r="D102" s="180"/>
      <c r="E102" s="320"/>
      <c r="F102" s="320"/>
      <c r="G102" s="320"/>
      <c r="H102" s="264"/>
      <c r="I102" s="203">
        <f t="shared" si="10"/>
        <v>0</v>
      </c>
      <c r="J102" s="339"/>
      <c r="L102" s="119" t="s">
        <v>44</v>
      </c>
    </row>
    <row r="103" spans="1:12" ht="14.1" hidden="1" customHeight="1" outlineLevel="1">
      <c r="A103" s="205"/>
      <c r="B103" s="201"/>
      <c r="C103" s="201"/>
      <c r="D103" s="180"/>
      <c r="E103" s="320"/>
      <c r="F103" s="320"/>
      <c r="G103" s="320"/>
      <c r="H103" s="264"/>
      <c r="I103" s="203">
        <f t="shared" si="9"/>
        <v>0</v>
      </c>
      <c r="J103" s="339"/>
      <c r="L103" s="119" t="s">
        <v>44</v>
      </c>
    </row>
    <row r="104" spans="1:12" ht="14.1" hidden="1" customHeight="1" outlineLevel="1">
      <c r="A104" s="205"/>
      <c r="B104" s="201"/>
      <c r="C104" s="201"/>
      <c r="D104" s="180"/>
      <c r="E104" s="320"/>
      <c r="F104" s="320"/>
      <c r="G104" s="320"/>
      <c r="H104" s="264"/>
      <c r="I104" s="203">
        <f t="shared" si="9"/>
        <v>0</v>
      </c>
      <c r="J104" s="339"/>
      <c r="L104" s="119" t="s">
        <v>44</v>
      </c>
    </row>
    <row r="105" spans="1:12" ht="14.1" hidden="1" customHeight="1" outlineLevel="1">
      <c r="A105" s="201"/>
      <c r="B105" s="201"/>
      <c r="C105" s="201"/>
      <c r="D105" s="180"/>
      <c r="E105" s="320"/>
      <c r="F105" s="320"/>
      <c r="G105" s="320"/>
      <c r="H105" s="264"/>
      <c r="I105" s="203">
        <f t="shared" si="9"/>
        <v>0</v>
      </c>
      <c r="J105" s="339"/>
      <c r="L105" s="119" t="s">
        <v>44</v>
      </c>
    </row>
    <row r="106" spans="1:12" ht="14.1" hidden="1" customHeight="1" outlineLevel="1">
      <c r="A106" s="201"/>
      <c r="B106" s="201"/>
      <c r="C106" s="201"/>
      <c r="D106" s="180"/>
      <c r="E106" s="320"/>
      <c r="F106" s="320"/>
      <c r="G106" s="320"/>
      <c r="H106" s="264"/>
      <c r="I106" s="203">
        <f t="shared" si="9"/>
        <v>0</v>
      </c>
      <c r="J106" s="339"/>
      <c r="L106" s="119" t="s">
        <v>44</v>
      </c>
    </row>
    <row r="107" spans="1:12" ht="14.1" hidden="1" customHeight="1" outlineLevel="1">
      <c r="A107" s="201"/>
      <c r="B107" s="201"/>
      <c r="C107" s="201"/>
      <c r="D107" s="180"/>
      <c r="E107" s="320"/>
      <c r="F107" s="320"/>
      <c r="G107" s="320"/>
      <c r="H107" s="264"/>
      <c r="I107" s="203">
        <f t="shared" si="9"/>
        <v>0</v>
      </c>
      <c r="J107" s="339"/>
      <c r="L107" s="119" t="s">
        <v>44</v>
      </c>
    </row>
    <row r="108" spans="1:12" ht="14.1" hidden="1" customHeight="1" outlineLevel="1">
      <c r="A108" s="201"/>
      <c r="B108" s="201"/>
      <c r="C108" s="201"/>
      <c r="D108" s="180"/>
      <c r="E108" s="320"/>
      <c r="F108" s="320"/>
      <c r="G108" s="320"/>
      <c r="H108" s="264"/>
      <c r="I108" s="203">
        <f t="shared" si="9"/>
        <v>0</v>
      </c>
      <c r="J108" s="339"/>
      <c r="L108" s="119" t="s">
        <v>44</v>
      </c>
    </row>
    <row r="109" spans="1:12" ht="86.45" customHeight="1">
      <c r="A109" s="229">
        <v>5</v>
      </c>
      <c r="B109" s="229" t="s">
        <v>58</v>
      </c>
      <c r="C109" s="229"/>
      <c r="D109" s="321" t="str">
        <f>IF('Key data'!C20="yes",CONCATENATE("Tooltip:",Example!O45),"")</f>
        <v/>
      </c>
      <c r="E109" s="321"/>
      <c r="F109" s="321"/>
      <c r="G109" s="321"/>
      <c r="H109" s="321"/>
      <c r="I109" s="263">
        <f>SUM(I110:I125)</f>
        <v>0</v>
      </c>
      <c r="J109" s="339"/>
    </row>
    <row r="110" spans="1:12" ht="14.1" customHeight="1">
      <c r="A110" s="201"/>
      <c r="B110" s="201"/>
      <c r="C110" s="201"/>
      <c r="D110" s="160"/>
      <c r="E110" s="160"/>
      <c r="F110" s="160"/>
      <c r="G110" s="160"/>
      <c r="H110" s="264"/>
      <c r="I110" s="203">
        <f>ROUND(D110*F110*H110,2)</f>
        <v>0</v>
      </c>
      <c r="J110" s="339"/>
      <c r="L110" s="119" t="s">
        <v>44</v>
      </c>
    </row>
    <row r="111" spans="1:12" ht="14.1" customHeight="1">
      <c r="A111" s="201"/>
      <c r="B111" s="201"/>
      <c r="C111" s="201"/>
      <c r="D111" s="160"/>
      <c r="E111" s="160"/>
      <c r="F111" s="160"/>
      <c r="G111" s="160"/>
      <c r="H111" s="264"/>
      <c r="I111" s="203">
        <f t="shared" ref="I111:I125" si="11">ROUND(D111*F111*H111,2)</f>
        <v>0</v>
      </c>
      <c r="J111" s="339"/>
      <c r="L111" s="119" t="s">
        <v>44</v>
      </c>
    </row>
    <row r="112" spans="1:12" ht="14.1" customHeight="1">
      <c r="A112" s="201"/>
      <c r="B112" s="201"/>
      <c r="C112" s="201"/>
      <c r="D112" s="160"/>
      <c r="E112" s="160"/>
      <c r="F112" s="160"/>
      <c r="G112" s="160"/>
      <c r="H112" s="264"/>
      <c r="I112" s="203">
        <f t="shared" si="11"/>
        <v>0</v>
      </c>
      <c r="J112" s="339"/>
      <c r="L112" s="119" t="s">
        <v>44</v>
      </c>
    </row>
    <row r="113" spans="1:30" ht="14.1" customHeight="1">
      <c r="A113" s="201"/>
      <c r="B113" s="201"/>
      <c r="C113" s="201"/>
      <c r="D113" s="160"/>
      <c r="E113" s="160"/>
      <c r="F113" s="160"/>
      <c r="G113" s="160"/>
      <c r="H113" s="264"/>
      <c r="I113" s="203">
        <f t="shared" si="11"/>
        <v>0</v>
      </c>
      <c r="J113" s="339"/>
      <c r="L113" s="119" t="s">
        <v>44</v>
      </c>
    </row>
    <row r="114" spans="1:30" s="6" customFormat="1" ht="14.1" customHeight="1" collapsed="1">
      <c r="A114" s="201"/>
      <c r="B114" s="201"/>
      <c r="C114" s="201"/>
      <c r="D114" s="160"/>
      <c r="E114" s="160"/>
      <c r="F114" s="160"/>
      <c r="G114" s="160"/>
      <c r="H114" s="264"/>
      <c r="I114" s="203">
        <f t="shared" ref="I114:I119" si="12">ROUND(D114*F114*H114,2)</f>
        <v>0</v>
      </c>
      <c r="J114" s="339"/>
      <c r="K114" s="47"/>
      <c r="L114" s="119" t="s">
        <v>44</v>
      </c>
      <c r="M114" s="37"/>
      <c r="N114" s="37"/>
      <c r="O114" s="37"/>
      <c r="P114" s="37"/>
      <c r="Q114" s="37"/>
      <c r="R114" s="37"/>
      <c r="S114" s="37"/>
      <c r="T114" s="37"/>
      <c r="U114" s="37"/>
      <c r="V114" s="37"/>
      <c r="W114" s="37"/>
      <c r="X114" s="37"/>
      <c r="Y114" s="37"/>
      <c r="Z114" s="37"/>
      <c r="AA114" s="37"/>
      <c r="AB114" s="37"/>
      <c r="AC114" s="37"/>
      <c r="AD114" s="37"/>
    </row>
    <row r="115" spans="1:30" s="6" customFormat="1" ht="14.1" hidden="1" customHeight="1" outlineLevel="1">
      <c r="A115" s="201"/>
      <c r="B115" s="201"/>
      <c r="C115" s="201"/>
      <c r="D115" s="160"/>
      <c r="E115" s="160"/>
      <c r="F115" s="160"/>
      <c r="G115" s="160"/>
      <c r="H115" s="264"/>
      <c r="I115" s="203">
        <f t="shared" si="12"/>
        <v>0</v>
      </c>
      <c r="J115" s="339"/>
      <c r="K115" s="47"/>
      <c r="L115" s="119" t="s">
        <v>44</v>
      </c>
      <c r="M115" s="37"/>
      <c r="N115" s="37"/>
      <c r="O115" s="37"/>
      <c r="P115" s="37"/>
      <c r="Q115" s="37"/>
      <c r="R115" s="37"/>
      <c r="S115" s="37"/>
      <c r="T115" s="37"/>
      <c r="U115" s="37"/>
      <c r="V115" s="37"/>
      <c r="W115" s="37"/>
      <c r="X115" s="37"/>
      <c r="Y115" s="37"/>
      <c r="Z115" s="37"/>
      <c r="AA115" s="37"/>
      <c r="AB115" s="37"/>
      <c r="AC115" s="37"/>
      <c r="AD115" s="37"/>
    </row>
    <row r="116" spans="1:30" s="6" customFormat="1" ht="14.1" hidden="1" customHeight="1" outlineLevel="1">
      <c r="A116" s="201"/>
      <c r="B116" s="201"/>
      <c r="C116" s="201"/>
      <c r="D116" s="160"/>
      <c r="E116" s="160"/>
      <c r="F116" s="160"/>
      <c r="G116" s="160"/>
      <c r="H116" s="264"/>
      <c r="I116" s="203">
        <f t="shared" si="12"/>
        <v>0</v>
      </c>
      <c r="J116" s="339"/>
      <c r="K116" s="47"/>
      <c r="L116" s="119" t="s">
        <v>44</v>
      </c>
      <c r="M116" s="37"/>
      <c r="N116" s="37"/>
      <c r="O116" s="37"/>
      <c r="P116" s="37"/>
      <c r="Q116" s="37"/>
      <c r="R116" s="37"/>
      <c r="S116" s="37"/>
      <c r="T116" s="37"/>
      <c r="U116" s="37"/>
      <c r="V116" s="37"/>
      <c r="W116" s="37"/>
      <c r="X116" s="37"/>
      <c r="Y116" s="37"/>
      <c r="Z116" s="37"/>
      <c r="AA116" s="37"/>
      <c r="AB116" s="37"/>
      <c r="AC116" s="37"/>
      <c r="AD116" s="37"/>
    </row>
    <row r="117" spans="1:30" s="6" customFormat="1" ht="14.1" hidden="1" customHeight="1" outlineLevel="1">
      <c r="A117" s="201"/>
      <c r="B117" s="201"/>
      <c r="C117" s="201"/>
      <c r="D117" s="160"/>
      <c r="E117" s="160"/>
      <c r="F117" s="160"/>
      <c r="G117" s="160"/>
      <c r="H117" s="264"/>
      <c r="I117" s="203">
        <f t="shared" si="12"/>
        <v>0</v>
      </c>
      <c r="J117" s="339"/>
      <c r="K117" s="47"/>
      <c r="L117" s="119" t="s">
        <v>44</v>
      </c>
      <c r="M117" s="37"/>
      <c r="N117" s="37"/>
      <c r="O117" s="37"/>
      <c r="P117" s="37"/>
      <c r="Q117" s="37"/>
      <c r="R117" s="37"/>
      <c r="S117" s="37"/>
      <c r="T117" s="37"/>
      <c r="U117" s="37"/>
      <c r="V117" s="37"/>
      <c r="W117" s="37"/>
      <c r="X117" s="37"/>
      <c r="Y117" s="37"/>
      <c r="Z117" s="37"/>
      <c r="AA117" s="37"/>
      <c r="AB117" s="37"/>
      <c r="AC117" s="37"/>
      <c r="AD117" s="37"/>
    </row>
    <row r="118" spans="1:30" s="6" customFormat="1" ht="14.1" hidden="1" customHeight="1" outlineLevel="1">
      <c r="A118" s="201"/>
      <c r="B118" s="201"/>
      <c r="C118" s="201"/>
      <c r="D118" s="160"/>
      <c r="E118" s="160"/>
      <c r="F118" s="160"/>
      <c r="G118" s="160"/>
      <c r="H118" s="264"/>
      <c r="I118" s="203">
        <f t="shared" si="12"/>
        <v>0</v>
      </c>
      <c r="J118" s="339"/>
      <c r="K118" s="47"/>
      <c r="L118" s="119" t="s">
        <v>44</v>
      </c>
      <c r="M118" s="37"/>
      <c r="N118" s="37"/>
      <c r="O118" s="37"/>
      <c r="P118" s="37"/>
      <c r="Q118" s="37"/>
      <c r="R118" s="37"/>
      <c r="S118" s="37"/>
      <c r="T118" s="37"/>
      <c r="U118" s="37"/>
      <c r="V118" s="37"/>
      <c r="W118" s="37"/>
      <c r="X118" s="37"/>
      <c r="Y118" s="37"/>
      <c r="Z118" s="37"/>
      <c r="AA118" s="37"/>
      <c r="AB118" s="37"/>
      <c r="AC118" s="37"/>
      <c r="AD118" s="37"/>
    </row>
    <row r="119" spans="1:30" ht="14.1" hidden="1" customHeight="1" outlineLevel="1">
      <c r="A119" s="201"/>
      <c r="B119" s="201"/>
      <c r="C119" s="201"/>
      <c r="D119" s="160"/>
      <c r="E119" s="160"/>
      <c r="F119" s="160"/>
      <c r="G119" s="160"/>
      <c r="H119" s="264"/>
      <c r="I119" s="203">
        <f t="shared" si="12"/>
        <v>0</v>
      </c>
      <c r="J119" s="339"/>
      <c r="L119" s="119" t="s">
        <v>44</v>
      </c>
    </row>
    <row r="120" spans="1:30" s="6" customFormat="1" ht="14.1" hidden="1" customHeight="1" outlineLevel="1">
      <c r="A120" s="201"/>
      <c r="B120" s="201"/>
      <c r="C120" s="201"/>
      <c r="D120" s="160"/>
      <c r="E120" s="160"/>
      <c r="F120" s="160"/>
      <c r="G120" s="160"/>
      <c r="H120" s="264"/>
      <c r="I120" s="203">
        <f t="shared" si="11"/>
        <v>0</v>
      </c>
      <c r="J120" s="339"/>
      <c r="K120" s="47"/>
      <c r="L120" s="119" t="s">
        <v>44</v>
      </c>
      <c r="M120" s="37"/>
      <c r="N120" s="37"/>
      <c r="O120" s="37"/>
      <c r="P120" s="37"/>
      <c r="Q120" s="37"/>
      <c r="R120" s="37"/>
      <c r="S120" s="37"/>
      <c r="T120" s="37"/>
      <c r="U120" s="37"/>
      <c r="V120" s="37"/>
      <c r="W120" s="37"/>
      <c r="X120" s="37"/>
      <c r="Y120" s="37"/>
      <c r="Z120" s="37"/>
      <c r="AA120" s="37"/>
      <c r="AB120" s="37"/>
      <c r="AC120" s="37"/>
      <c r="AD120" s="37"/>
    </row>
    <row r="121" spans="1:30" s="6" customFormat="1" ht="14.1" hidden="1" customHeight="1" outlineLevel="1">
      <c r="A121" s="201"/>
      <c r="B121" s="201"/>
      <c r="C121" s="201"/>
      <c r="D121" s="160"/>
      <c r="E121" s="160"/>
      <c r="F121" s="160"/>
      <c r="G121" s="160"/>
      <c r="H121" s="264"/>
      <c r="I121" s="203">
        <f t="shared" si="11"/>
        <v>0</v>
      </c>
      <c r="J121" s="339"/>
      <c r="K121" s="47"/>
      <c r="L121" s="119" t="s">
        <v>44</v>
      </c>
      <c r="M121" s="37"/>
      <c r="N121" s="37"/>
      <c r="O121" s="37"/>
      <c r="P121" s="37"/>
      <c r="Q121" s="37"/>
      <c r="R121" s="37"/>
      <c r="S121" s="37"/>
      <c r="T121" s="37"/>
      <c r="U121" s="37"/>
      <c r="V121" s="37"/>
      <c r="W121" s="37"/>
      <c r="X121" s="37"/>
      <c r="Y121" s="37"/>
      <c r="Z121" s="37"/>
      <c r="AA121" s="37"/>
      <c r="AB121" s="37"/>
      <c r="AC121" s="37"/>
      <c r="AD121" s="37"/>
    </row>
    <row r="122" spans="1:30" s="6" customFormat="1" ht="14.1" hidden="1" customHeight="1" outlineLevel="1">
      <c r="A122" s="201"/>
      <c r="B122" s="201"/>
      <c r="C122" s="201"/>
      <c r="D122" s="160"/>
      <c r="E122" s="160"/>
      <c r="F122" s="160"/>
      <c r="G122" s="160"/>
      <c r="H122" s="264"/>
      <c r="I122" s="203">
        <f t="shared" si="11"/>
        <v>0</v>
      </c>
      <c r="J122" s="339"/>
      <c r="K122" s="47"/>
      <c r="L122" s="119" t="s">
        <v>44</v>
      </c>
      <c r="M122" s="37"/>
      <c r="N122" s="37"/>
      <c r="O122" s="37"/>
      <c r="P122" s="37"/>
      <c r="Q122" s="37"/>
      <c r="R122" s="37"/>
      <c r="S122" s="37"/>
      <c r="T122" s="37"/>
      <c r="U122" s="37"/>
      <c r="V122" s="37"/>
      <c r="W122" s="37"/>
      <c r="X122" s="37"/>
      <c r="Y122" s="37"/>
      <c r="Z122" s="37"/>
      <c r="AA122" s="37"/>
      <c r="AB122" s="37"/>
      <c r="AC122" s="37"/>
      <c r="AD122" s="37"/>
    </row>
    <row r="123" spans="1:30" s="6" customFormat="1" ht="14.1" hidden="1" customHeight="1" outlineLevel="1">
      <c r="A123" s="201"/>
      <c r="B123" s="201"/>
      <c r="C123" s="201"/>
      <c r="D123" s="160"/>
      <c r="E123" s="160"/>
      <c r="F123" s="160"/>
      <c r="G123" s="160"/>
      <c r="H123" s="264"/>
      <c r="I123" s="203">
        <f t="shared" si="11"/>
        <v>0</v>
      </c>
      <c r="J123" s="339"/>
      <c r="K123" s="47"/>
      <c r="L123" s="119" t="s">
        <v>44</v>
      </c>
      <c r="M123" s="37"/>
      <c r="N123" s="37"/>
      <c r="O123" s="37"/>
      <c r="P123" s="37"/>
      <c r="Q123" s="37"/>
      <c r="R123" s="37"/>
      <c r="S123" s="37"/>
      <c r="T123" s="37"/>
      <c r="U123" s="37"/>
      <c r="V123" s="37"/>
      <c r="W123" s="37"/>
      <c r="X123" s="37"/>
      <c r="Y123" s="37"/>
      <c r="Z123" s="37"/>
      <c r="AA123" s="37"/>
      <c r="AB123" s="37"/>
      <c r="AC123" s="37"/>
      <c r="AD123" s="37"/>
    </row>
    <row r="124" spans="1:30" s="6" customFormat="1" ht="14.1" hidden="1" customHeight="1" outlineLevel="1">
      <c r="A124" s="201"/>
      <c r="B124" s="201"/>
      <c r="C124" s="201"/>
      <c r="D124" s="160"/>
      <c r="E124" s="160"/>
      <c r="F124" s="160"/>
      <c r="G124" s="160"/>
      <c r="H124" s="264"/>
      <c r="I124" s="203">
        <f t="shared" si="11"/>
        <v>0</v>
      </c>
      <c r="J124" s="339"/>
      <c r="K124" s="47"/>
      <c r="L124" s="119" t="s">
        <v>44</v>
      </c>
      <c r="M124" s="37"/>
      <c r="N124" s="37"/>
      <c r="O124" s="37"/>
      <c r="P124" s="37"/>
      <c r="Q124" s="37"/>
      <c r="R124" s="37"/>
      <c r="S124" s="37"/>
      <c r="T124" s="37"/>
      <c r="U124" s="37"/>
      <c r="V124" s="37"/>
      <c r="W124" s="37"/>
      <c r="X124" s="37"/>
      <c r="Y124" s="37"/>
      <c r="Z124" s="37"/>
      <c r="AA124" s="37"/>
      <c r="AB124" s="37"/>
      <c r="AC124" s="37"/>
      <c r="AD124" s="37"/>
    </row>
    <row r="125" spans="1:30" ht="14.1" hidden="1" customHeight="1" outlineLevel="1">
      <c r="A125" s="201"/>
      <c r="B125" s="201"/>
      <c r="C125" s="201"/>
      <c r="D125" s="160"/>
      <c r="E125" s="160"/>
      <c r="F125" s="160"/>
      <c r="G125" s="160"/>
      <c r="H125" s="264"/>
      <c r="I125" s="203">
        <f t="shared" si="11"/>
        <v>0</v>
      </c>
      <c r="J125" s="339"/>
      <c r="L125" s="119" t="s">
        <v>44</v>
      </c>
    </row>
    <row r="126" spans="1:30" ht="108.75" customHeight="1">
      <c r="A126" s="169">
        <v>6</v>
      </c>
      <c r="B126" s="228" t="s">
        <v>60</v>
      </c>
      <c r="C126" s="228"/>
      <c r="D126" s="321" t="str">
        <f>IF('Key data'!C20="yes",CONCATENATE("Tooltip:",Example!O56),"")</f>
        <v/>
      </c>
      <c r="E126" s="321"/>
      <c r="F126" s="321"/>
      <c r="G126" s="321"/>
      <c r="H126" s="321"/>
      <c r="I126" s="263">
        <f>SUM(I127:I136)</f>
        <v>0</v>
      </c>
      <c r="J126" s="339"/>
      <c r="L126" s="120"/>
    </row>
    <row r="127" spans="1:30" ht="14.1" customHeight="1">
      <c r="A127" s="201"/>
      <c r="B127" s="201"/>
      <c r="C127" s="201"/>
      <c r="D127" s="301"/>
      <c r="E127" s="160"/>
      <c r="F127" s="160"/>
      <c r="G127" s="160"/>
      <c r="H127" s="264"/>
      <c r="I127" s="203">
        <f>ROUND(D127*F127*H127,2)</f>
        <v>0</v>
      </c>
      <c r="J127" s="339"/>
      <c r="L127" s="119" t="s">
        <v>44</v>
      </c>
    </row>
    <row r="128" spans="1:30" ht="14.1" customHeight="1">
      <c r="A128" s="201"/>
      <c r="B128" s="204"/>
      <c r="C128" s="204"/>
      <c r="D128" s="301"/>
      <c r="E128" s="160"/>
      <c r="F128" s="160"/>
      <c r="G128" s="160"/>
      <c r="H128" s="264"/>
      <c r="I128" s="203">
        <f>ROUND(D128*F128*H128,2)</f>
        <v>0</v>
      </c>
      <c r="J128" s="339"/>
      <c r="L128" s="119" t="s">
        <v>44</v>
      </c>
    </row>
    <row r="129" spans="1:30" ht="14.1" customHeight="1" collapsed="1">
      <c r="A129" s="201"/>
      <c r="B129" s="204"/>
      <c r="C129" s="204"/>
      <c r="D129" s="301"/>
      <c r="E129" s="160"/>
      <c r="F129" s="160"/>
      <c r="G129" s="160"/>
      <c r="H129" s="264"/>
      <c r="I129" s="203">
        <f t="shared" ref="I129:I132" si="13">ROUND(D129*F129*H129,2)</f>
        <v>0</v>
      </c>
      <c r="J129" s="339"/>
      <c r="L129" s="119" t="s">
        <v>44</v>
      </c>
    </row>
    <row r="130" spans="1:30" ht="14.1" hidden="1" customHeight="1" outlineLevel="1">
      <c r="A130" s="201"/>
      <c r="B130" s="204"/>
      <c r="C130" s="204"/>
      <c r="D130" s="301"/>
      <c r="E130" s="160"/>
      <c r="F130" s="160"/>
      <c r="G130" s="160"/>
      <c r="H130" s="264"/>
      <c r="I130" s="203">
        <f t="shared" si="13"/>
        <v>0</v>
      </c>
      <c r="J130" s="339"/>
      <c r="L130" s="119" t="s">
        <v>44</v>
      </c>
    </row>
    <row r="131" spans="1:30" ht="14.1" hidden="1" customHeight="1" outlineLevel="1">
      <c r="A131" s="201"/>
      <c r="B131" s="204"/>
      <c r="C131" s="204"/>
      <c r="D131" s="301"/>
      <c r="E131" s="160"/>
      <c r="F131" s="160"/>
      <c r="G131" s="160"/>
      <c r="H131" s="264"/>
      <c r="I131" s="203">
        <f t="shared" si="13"/>
        <v>0</v>
      </c>
      <c r="J131" s="339"/>
      <c r="L131" s="119" t="s">
        <v>44</v>
      </c>
    </row>
    <row r="132" spans="1:30" ht="14.1" hidden="1" customHeight="1" outlineLevel="1">
      <c r="A132" s="201"/>
      <c r="B132" s="204"/>
      <c r="C132" s="204"/>
      <c r="D132" s="301"/>
      <c r="E132" s="160"/>
      <c r="F132" s="160"/>
      <c r="G132" s="160"/>
      <c r="H132" s="264"/>
      <c r="I132" s="203">
        <f t="shared" si="13"/>
        <v>0</v>
      </c>
      <c r="J132" s="339"/>
      <c r="L132" s="119" t="s">
        <v>44</v>
      </c>
    </row>
    <row r="133" spans="1:30" ht="14.1" hidden="1" customHeight="1" outlineLevel="1">
      <c r="A133" s="201"/>
      <c r="B133" s="204"/>
      <c r="C133" s="204"/>
      <c r="D133" s="301"/>
      <c r="E133" s="160"/>
      <c r="F133" s="160"/>
      <c r="G133" s="160"/>
      <c r="H133" s="264"/>
      <c r="I133" s="203">
        <f t="shared" ref="I133" si="14">ROUND(D133*F133*H133,2)</f>
        <v>0</v>
      </c>
      <c r="J133" s="339"/>
      <c r="L133" s="119" t="s">
        <v>44</v>
      </c>
    </row>
    <row r="134" spans="1:30" ht="14.1" hidden="1" customHeight="1" outlineLevel="1">
      <c r="A134" s="201"/>
      <c r="B134" s="204"/>
      <c r="C134" s="204"/>
      <c r="D134" s="301"/>
      <c r="E134" s="160"/>
      <c r="F134" s="160"/>
      <c r="G134" s="160"/>
      <c r="H134" s="264"/>
      <c r="I134" s="203">
        <f t="shared" ref="I134:I136" si="15">ROUND(D134*F134*H134,2)</f>
        <v>0</v>
      </c>
      <c r="J134" s="339"/>
      <c r="L134" s="119" t="s">
        <v>44</v>
      </c>
    </row>
    <row r="135" spans="1:30" ht="14.1" hidden="1" customHeight="1" outlineLevel="1">
      <c r="A135" s="201"/>
      <c r="B135" s="204"/>
      <c r="C135" s="204"/>
      <c r="D135" s="301"/>
      <c r="E135" s="160"/>
      <c r="F135" s="160"/>
      <c r="G135" s="160"/>
      <c r="H135" s="264"/>
      <c r="I135" s="203">
        <f t="shared" si="15"/>
        <v>0</v>
      </c>
      <c r="J135" s="339"/>
      <c r="L135" s="119" t="s">
        <v>44</v>
      </c>
    </row>
    <row r="136" spans="1:30" ht="14.1" hidden="1" customHeight="1" outlineLevel="1">
      <c r="A136" s="201"/>
      <c r="B136" s="204"/>
      <c r="C136" s="204"/>
      <c r="D136" s="301"/>
      <c r="E136" s="160"/>
      <c r="F136" s="160"/>
      <c r="G136" s="160"/>
      <c r="H136" s="264"/>
      <c r="I136" s="203">
        <f t="shared" si="15"/>
        <v>0</v>
      </c>
      <c r="J136" s="339"/>
      <c r="L136" s="119" t="s">
        <v>44</v>
      </c>
    </row>
    <row r="137" spans="1:30" ht="75" customHeight="1">
      <c r="A137" s="169">
        <v>7</v>
      </c>
      <c r="B137" s="228" t="s">
        <v>61</v>
      </c>
      <c r="C137" s="228"/>
      <c r="D137" s="321" t="str">
        <f>IF('Key data'!C20="yes",CONCATENATE("Tooltip:",Example!O61),"")</f>
        <v/>
      </c>
      <c r="E137" s="321"/>
      <c r="F137" s="321"/>
      <c r="G137" s="321"/>
      <c r="H137" s="321"/>
      <c r="I137" s="263">
        <f>SUM(I138:I142)</f>
        <v>0</v>
      </c>
      <c r="J137" s="339"/>
    </row>
    <row r="138" spans="1:30" ht="14.1" customHeight="1">
      <c r="A138" s="201"/>
      <c r="B138" s="205"/>
      <c r="C138" s="205"/>
      <c r="D138" s="160"/>
      <c r="E138" s="160"/>
      <c r="F138" s="160"/>
      <c r="G138" s="265"/>
      <c r="H138" s="264"/>
      <c r="I138" s="203">
        <f>ROUND(D138*F138*H138,2)</f>
        <v>0</v>
      </c>
      <c r="J138" s="339"/>
      <c r="L138" s="119" t="s">
        <v>44</v>
      </c>
    </row>
    <row r="139" spans="1:30" ht="13.5" customHeight="1" collapsed="1">
      <c r="A139" s="201"/>
      <c r="B139" s="205"/>
      <c r="C139" s="205"/>
      <c r="D139" s="160"/>
      <c r="E139" s="160"/>
      <c r="F139" s="160"/>
      <c r="G139" s="265"/>
      <c r="H139" s="264"/>
      <c r="I139" s="203">
        <f>ROUND(D139*F139*H139,2)</f>
        <v>0</v>
      </c>
      <c r="J139" s="339"/>
      <c r="L139" s="119" t="s">
        <v>44</v>
      </c>
    </row>
    <row r="140" spans="1:30" ht="13.5" hidden="1" customHeight="1" outlineLevel="1">
      <c r="A140" s="201"/>
      <c r="B140" s="205"/>
      <c r="C140" s="205"/>
      <c r="D140" s="160"/>
      <c r="E140" s="160"/>
      <c r="F140" s="160"/>
      <c r="G140" s="265"/>
      <c r="H140" s="264"/>
      <c r="I140" s="203">
        <f>ROUND(D140*F140*H140,2)</f>
        <v>0</v>
      </c>
      <c r="J140" s="339"/>
      <c r="L140" s="119" t="s">
        <v>44</v>
      </c>
    </row>
    <row r="141" spans="1:30" ht="13.5" hidden="1" customHeight="1" outlineLevel="1">
      <c r="A141" s="201"/>
      <c r="B141" s="205"/>
      <c r="C141" s="205"/>
      <c r="D141" s="160"/>
      <c r="E141" s="160"/>
      <c r="F141" s="160"/>
      <c r="G141" s="265"/>
      <c r="H141" s="264"/>
      <c r="I141" s="203">
        <f>ROUND(D141*F141*H141,2)</f>
        <v>0</v>
      </c>
      <c r="J141" s="339"/>
      <c r="L141" s="119" t="s">
        <v>44</v>
      </c>
    </row>
    <row r="142" spans="1:30" ht="13.5" hidden="1" customHeight="1" outlineLevel="1">
      <c r="A142" s="201"/>
      <c r="B142" s="205"/>
      <c r="C142" s="205"/>
      <c r="D142" s="160"/>
      <c r="E142" s="160"/>
      <c r="F142" s="160"/>
      <c r="G142" s="265"/>
      <c r="H142" s="264"/>
      <c r="I142" s="203">
        <f>ROUND(D142*F142*H142,2)</f>
        <v>0</v>
      </c>
      <c r="J142" s="339"/>
      <c r="L142" s="119" t="s">
        <v>44</v>
      </c>
    </row>
    <row r="143" spans="1:30" s="8" customFormat="1" ht="25.5" customHeight="1">
      <c r="A143" s="275"/>
      <c r="B143" s="266" t="s">
        <v>62</v>
      </c>
      <c r="C143" s="266"/>
      <c r="D143" s="266"/>
      <c r="E143" s="266"/>
      <c r="F143" s="266"/>
      <c r="G143" s="266"/>
      <c r="H143" s="266"/>
      <c r="I143" s="231">
        <f>I109+I92+I43+I5+I73+I126</f>
        <v>0</v>
      </c>
      <c r="J143" s="339"/>
      <c r="K143" s="48"/>
      <c r="L143" s="121"/>
      <c r="M143" s="35"/>
      <c r="N143" s="35"/>
      <c r="O143" s="35"/>
      <c r="P143" s="35"/>
      <c r="Q143" s="35"/>
      <c r="R143" s="35"/>
      <c r="S143" s="35"/>
      <c r="T143" s="35"/>
      <c r="U143" s="35"/>
      <c r="V143" s="35"/>
      <c r="W143" s="35"/>
      <c r="X143" s="35"/>
      <c r="Y143" s="35"/>
      <c r="Z143" s="35"/>
      <c r="AA143" s="35"/>
      <c r="AB143" s="35"/>
      <c r="AC143" s="35"/>
      <c r="AD143" s="35"/>
    </row>
    <row r="144" spans="1:30" s="8" customFormat="1" ht="56.45" customHeight="1">
      <c r="A144" s="169">
        <v>8</v>
      </c>
      <c r="B144" s="229" t="s">
        <v>63</v>
      </c>
      <c r="C144" s="229"/>
      <c r="D144" s="321" t="str">
        <f>IF('Key data'!C20="yes",CONCATENATE("Tooltip:",Example!O65),"")</f>
        <v/>
      </c>
      <c r="E144" s="321"/>
      <c r="F144" s="321"/>
      <c r="G144" s="321"/>
      <c r="H144" s="321"/>
      <c r="I144" s="267">
        <f>I145</f>
        <v>0</v>
      </c>
      <c r="J144" s="238"/>
      <c r="K144" s="48"/>
      <c r="L144" s="121"/>
      <c r="M144" s="35"/>
      <c r="N144" s="35"/>
      <c r="O144" s="35"/>
      <c r="P144" s="35"/>
      <c r="Q144" s="35"/>
      <c r="R144" s="35"/>
      <c r="S144" s="35"/>
      <c r="T144" s="35"/>
      <c r="U144" s="35"/>
      <c r="V144" s="35"/>
      <c r="W144" s="35"/>
      <c r="X144" s="35"/>
      <c r="Y144" s="35"/>
      <c r="Z144" s="35"/>
      <c r="AA144" s="35"/>
      <c r="AB144" s="35"/>
      <c r="AC144" s="35"/>
      <c r="AD144" s="35"/>
    </row>
    <row r="145" spans="1:30" ht="21" customHeight="1">
      <c r="A145" s="276"/>
      <c r="B145" s="234" t="s">
        <v>86</v>
      </c>
      <c r="C145" s="234"/>
      <c r="D145" s="268">
        <v>0</v>
      </c>
      <c r="E145" s="235"/>
      <c r="F145" s="235"/>
      <c r="G145" s="235"/>
      <c r="H145" s="269">
        <f>I143</f>
        <v>0</v>
      </c>
      <c r="I145" s="237">
        <f>D145*H145</f>
        <v>0</v>
      </c>
      <c r="J145" s="238"/>
      <c r="L145" s="119" t="s">
        <v>44</v>
      </c>
    </row>
    <row r="146" spans="1:30" ht="48.6" customHeight="1">
      <c r="A146" s="277"/>
      <c r="B146" s="239" t="s">
        <v>87</v>
      </c>
      <c r="C146" s="239"/>
      <c r="D146" s="270"/>
      <c r="E146" s="270"/>
      <c r="F146" s="270"/>
      <c r="G146" s="270"/>
      <c r="H146" s="270"/>
      <c r="I146" s="241">
        <f>I143+I144</f>
        <v>0</v>
      </c>
      <c r="J146" s="238"/>
      <c r="K146" s="67"/>
    </row>
    <row r="147" spans="1:30" s="12" customFormat="1" ht="54.6" customHeight="1">
      <c r="A147" s="278"/>
      <c r="B147" s="271" t="s">
        <v>72</v>
      </c>
      <c r="C147" s="271"/>
      <c r="D147" s="272"/>
      <c r="E147" s="272"/>
      <c r="F147" s="272"/>
      <c r="G147" s="272"/>
      <c r="H147" s="272"/>
      <c r="I147" s="273">
        <f>I146</f>
        <v>0</v>
      </c>
      <c r="J147" s="273"/>
      <c r="K147" s="66"/>
      <c r="L147" s="120"/>
      <c r="M147" s="36"/>
      <c r="N147" s="36"/>
      <c r="O147" s="36"/>
      <c r="P147" s="36"/>
      <c r="Q147" s="36"/>
      <c r="R147" s="36"/>
      <c r="S147" s="36"/>
      <c r="T147" s="36"/>
      <c r="U147" s="36"/>
      <c r="V147" s="36"/>
      <c r="W147" s="36"/>
      <c r="X147" s="36"/>
      <c r="Y147" s="36"/>
      <c r="Z147" s="36"/>
      <c r="AA147" s="36"/>
      <c r="AB147" s="36"/>
      <c r="AC147" s="36"/>
      <c r="AD147" s="36"/>
    </row>
    <row r="148" spans="1:30" ht="34.5" customHeight="1">
      <c r="A148" s="279"/>
    </row>
    <row r="149" spans="1:30" s="183" customFormat="1" ht="15.6" customHeight="1">
      <c r="A149" s="182"/>
      <c r="B149" s="336" t="s">
        <v>88</v>
      </c>
      <c r="C149" s="336"/>
      <c r="D149" s="336"/>
      <c r="E149" s="336"/>
      <c r="F149" s="336"/>
      <c r="G149" s="336"/>
      <c r="H149" s="336"/>
      <c r="I149" s="336"/>
      <c r="J149" s="336"/>
      <c r="K149" s="289"/>
      <c r="L149" s="290"/>
      <c r="M149" s="182"/>
      <c r="N149" s="182"/>
      <c r="O149" s="182"/>
      <c r="P149" s="182"/>
      <c r="Q149" s="182"/>
      <c r="R149" s="182"/>
      <c r="S149" s="182"/>
      <c r="T149" s="182"/>
      <c r="U149" s="182"/>
      <c r="V149" s="182"/>
      <c r="W149" s="182"/>
      <c r="X149" s="182"/>
      <c r="Y149" s="182"/>
      <c r="Z149" s="182"/>
      <c r="AA149" s="182"/>
      <c r="AB149" s="182"/>
      <c r="AC149" s="182"/>
      <c r="AD149" s="182"/>
    </row>
    <row r="150" spans="1:30" s="183" customFormat="1" ht="15">
      <c r="A150" s="291"/>
      <c r="B150" s="196"/>
      <c r="C150" s="196"/>
      <c r="D150" s="196"/>
      <c r="E150" s="196"/>
      <c r="F150" s="196"/>
      <c r="G150" s="196"/>
      <c r="H150" s="196"/>
      <c r="I150" s="196"/>
      <c r="J150" s="196"/>
      <c r="K150" s="292"/>
      <c r="L150" s="184"/>
      <c r="M150" s="182"/>
      <c r="N150" s="182"/>
      <c r="O150" s="182"/>
      <c r="P150" s="182"/>
      <c r="Q150" s="182"/>
      <c r="R150" s="182"/>
      <c r="S150" s="182"/>
      <c r="T150" s="182"/>
      <c r="U150" s="182"/>
      <c r="V150" s="182"/>
      <c r="W150" s="182"/>
      <c r="X150" s="182"/>
      <c r="Y150" s="182"/>
      <c r="Z150" s="182"/>
      <c r="AA150" s="182"/>
      <c r="AB150" s="182"/>
      <c r="AC150" s="182"/>
      <c r="AD150" s="182"/>
    </row>
    <row r="151" spans="1:30" s="183" customFormat="1" ht="36" customHeight="1">
      <c r="A151" s="291"/>
      <c r="B151" s="337" t="s">
        <v>77</v>
      </c>
      <c r="C151" s="337"/>
      <c r="D151" s="337"/>
      <c r="E151" s="337"/>
      <c r="F151" s="337"/>
      <c r="G151" s="337"/>
      <c r="H151" s="337"/>
      <c r="I151" s="337"/>
      <c r="J151" s="337"/>
      <c r="L151" s="184"/>
      <c r="M151" s="182"/>
      <c r="N151" s="182"/>
      <c r="O151" s="182"/>
      <c r="P151" s="182"/>
      <c r="Q151" s="182"/>
      <c r="R151" s="182"/>
      <c r="S151" s="182"/>
      <c r="T151" s="182"/>
      <c r="U151" s="182"/>
      <c r="V151" s="182"/>
      <c r="W151" s="182"/>
      <c r="X151" s="182"/>
      <c r="Y151" s="182"/>
      <c r="Z151" s="182"/>
      <c r="AA151" s="182"/>
      <c r="AB151" s="182"/>
      <c r="AC151" s="182"/>
      <c r="AD151" s="182"/>
    </row>
    <row r="152" spans="1:30" s="183" customFormat="1" ht="15.75">
      <c r="A152" s="291"/>
      <c r="B152" s="319"/>
      <c r="C152" s="319"/>
      <c r="D152" s="319"/>
      <c r="E152" s="319"/>
      <c r="F152" s="319"/>
      <c r="G152" s="319"/>
      <c r="H152" s="319"/>
      <c r="I152" s="319"/>
      <c r="J152" s="319"/>
      <c r="K152" s="292"/>
      <c r="L152" s="184"/>
      <c r="M152" s="182"/>
      <c r="N152" s="182"/>
      <c r="O152" s="182"/>
      <c r="P152" s="182"/>
      <c r="Q152" s="182"/>
      <c r="R152" s="182"/>
      <c r="S152" s="182"/>
      <c r="T152" s="182"/>
      <c r="U152" s="182"/>
      <c r="V152" s="182"/>
      <c r="W152" s="182"/>
      <c r="X152" s="182"/>
      <c r="Y152" s="182"/>
      <c r="Z152" s="182"/>
      <c r="AA152" s="182"/>
      <c r="AB152" s="182"/>
      <c r="AC152" s="182"/>
      <c r="AD152" s="182"/>
    </row>
    <row r="153" spans="1:30" s="183" customFormat="1" ht="21" customHeight="1">
      <c r="A153" s="291"/>
      <c r="B153" s="319" t="s">
        <v>78</v>
      </c>
      <c r="C153" s="319"/>
      <c r="D153" s="319"/>
      <c r="E153" s="319"/>
      <c r="F153" s="319"/>
      <c r="G153" s="319"/>
      <c r="H153" s="319"/>
      <c r="I153" s="319"/>
      <c r="J153" s="319"/>
      <c r="K153" s="293"/>
      <c r="L153" s="184"/>
      <c r="M153" s="182"/>
      <c r="N153" s="182"/>
      <c r="O153" s="182"/>
      <c r="P153" s="182"/>
      <c r="Q153" s="182"/>
      <c r="R153" s="182"/>
      <c r="S153" s="182"/>
      <c r="T153" s="182"/>
      <c r="U153" s="182"/>
      <c r="V153" s="182"/>
      <c r="W153" s="182"/>
      <c r="X153" s="182"/>
      <c r="Y153" s="182"/>
      <c r="Z153" s="182"/>
      <c r="AA153" s="182"/>
      <c r="AB153" s="182"/>
      <c r="AC153" s="182"/>
      <c r="AD153" s="182"/>
    </row>
    <row r="154" spans="1:30" s="183" customFormat="1" ht="17.25">
      <c r="A154" s="291"/>
      <c r="B154" s="197"/>
      <c r="C154" s="197"/>
      <c r="D154" s="196"/>
      <c r="E154" s="196"/>
      <c r="F154" s="196"/>
      <c r="G154" s="196"/>
      <c r="H154" s="196"/>
      <c r="I154" s="196"/>
      <c r="J154" s="196"/>
      <c r="K154" s="292"/>
      <c r="L154" s="184"/>
      <c r="M154" s="182"/>
      <c r="N154" s="182"/>
      <c r="O154" s="182"/>
      <c r="P154" s="182"/>
      <c r="Q154" s="182"/>
      <c r="R154" s="182"/>
      <c r="S154" s="182"/>
      <c r="T154" s="182"/>
      <c r="U154" s="182"/>
      <c r="V154" s="182"/>
      <c r="W154" s="182"/>
      <c r="X154" s="182"/>
      <c r="Y154" s="182"/>
      <c r="Z154" s="182"/>
      <c r="AA154" s="182"/>
      <c r="AB154" s="182"/>
      <c r="AC154" s="182"/>
      <c r="AD154" s="182"/>
    </row>
    <row r="155" spans="1:30" s="183" customFormat="1" ht="42" customHeight="1">
      <c r="A155" s="291"/>
      <c r="B155" s="319" t="s">
        <v>89</v>
      </c>
      <c r="C155" s="319"/>
      <c r="D155" s="319"/>
      <c r="E155" s="319"/>
      <c r="F155" s="319"/>
      <c r="G155" s="319"/>
      <c r="H155" s="319"/>
      <c r="I155" s="319"/>
      <c r="J155" s="319"/>
      <c r="K155" s="292"/>
      <c r="L155" s="184"/>
      <c r="M155" s="182"/>
      <c r="N155" s="182"/>
      <c r="O155" s="182"/>
      <c r="P155" s="182"/>
      <c r="Q155" s="182"/>
      <c r="R155" s="182"/>
      <c r="S155" s="182"/>
      <c r="T155" s="182"/>
      <c r="U155" s="182"/>
      <c r="V155" s="182"/>
      <c r="W155" s="182"/>
      <c r="X155" s="182"/>
      <c r="Y155" s="182"/>
      <c r="Z155" s="182"/>
      <c r="AA155" s="182"/>
      <c r="AB155" s="182"/>
      <c r="AC155" s="182"/>
      <c r="AD155" s="182"/>
    </row>
    <row r="156" spans="1:30" s="183" customFormat="1" ht="25.9" customHeight="1">
      <c r="A156" s="291"/>
      <c r="B156" s="294"/>
      <c r="C156" s="294"/>
      <c r="D156" s="294"/>
      <c r="E156" s="294"/>
      <c r="F156" s="294"/>
      <c r="G156" s="294"/>
      <c r="H156" s="294"/>
      <c r="I156" s="294"/>
      <c r="J156" s="294"/>
      <c r="K156" s="292"/>
      <c r="L156" s="184"/>
      <c r="M156" s="182"/>
      <c r="N156" s="182"/>
      <c r="O156" s="182"/>
      <c r="P156" s="182"/>
      <c r="Q156" s="182"/>
      <c r="R156" s="182"/>
      <c r="S156" s="182"/>
      <c r="T156" s="182"/>
      <c r="U156" s="182"/>
      <c r="V156" s="182"/>
      <c r="W156" s="182"/>
      <c r="X156" s="182"/>
      <c r="Y156" s="182"/>
      <c r="Z156" s="182"/>
      <c r="AA156" s="182"/>
      <c r="AB156" s="182"/>
      <c r="AC156" s="182"/>
      <c r="AD156" s="182"/>
    </row>
    <row r="157" spans="1:30">
      <c r="A157" s="279"/>
    </row>
    <row r="158" spans="1:30">
      <c r="A158" s="280"/>
    </row>
    <row r="159" spans="1:30">
      <c r="A159" s="279"/>
    </row>
    <row r="160" spans="1:30">
      <c r="A160" s="281"/>
    </row>
    <row r="161" spans="1:1">
      <c r="A161" s="281"/>
    </row>
    <row r="162" spans="1:1">
      <c r="A162" s="281"/>
    </row>
    <row r="163" spans="1:1">
      <c r="A163" s="281"/>
    </row>
    <row r="164" spans="1:1">
      <c r="A164" s="281"/>
    </row>
    <row r="165" spans="1:1">
      <c r="A165" s="280"/>
    </row>
    <row r="166" spans="1:1">
      <c r="A166" s="279"/>
    </row>
    <row r="167" spans="1:1">
      <c r="A167" s="279"/>
    </row>
    <row r="168" spans="1:1">
      <c r="A168" s="279"/>
    </row>
    <row r="169" spans="1:1">
      <c r="A169" s="279"/>
    </row>
    <row r="170" spans="1:1">
      <c r="A170" s="281"/>
    </row>
    <row r="171" spans="1:1">
      <c r="A171" s="282"/>
    </row>
    <row r="172" spans="1:1">
      <c r="A172" s="283"/>
    </row>
    <row r="173" spans="1:1">
      <c r="A173" s="284"/>
    </row>
    <row r="174" spans="1:1">
      <c r="A174" s="285"/>
    </row>
    <row r="175" spans="1:1">
      <c r="A175" s="280"/>
    </row>
    <row r="176" spans="1:1">
      <c r="A176" s="286"/>
    </row>
    <row r="177" spans="1:3">
      <c r="A177" s="286"/>
    </row>
    <row r="178" spans="1:3">
      <c r="A178" s="286"/>
      <c r="B178" s="33"/>
      <c r="C178" s="33"/>
    </row>
    <row r="179" spans="1:3">
      <c r="A179" s="287"/>
      <c r="B179" s="33"/>
      <c r="C179" s="33"/>
    </row>
    <row r="180" spans="1:3">
      <c r="A180" s="283"/>
      <c r="B180" s="33"/>
      <c r="C180" s="33"/>
    </row>
    <row r="181" spans="1:3">
      <c r="A181" s="110"/>
      <c r="B181" s="33"/>
      <c r="C181" s="33"/>
    </row>
    <row r="182" spans="1:3">
      <c r="A182" s="110"/>
      <c r="B182" s="33"/>
      <c r="C182" s="33"/>
    </row>
    <row r="183" spans="1:3">
      <c r="A183" s="110"/>
      <c r="B183" s="33"/>
      <c r="C183" s="33"/>
    </row>
    <row r="184" spans="1:3">
      <c r="A184" s="110"/>
      <c r="B184" s="33"/>
      <c r="C184" s="33"/>
    </row>
    <row r="185" spans="1:3">
      <c r="A185" s="110"/>
      <c r="B185" s="33"/>
      <c r="C185" s="33"/>
    </row>
    <row r="186" spans="1:3">
      <c r="A186" s="110"/>
      <c r="B186" s="33"/>
      <c r="C186" s="33"/>
    </row>
    <row r="187" spans="1:3">
      <c r="A187" s="110"/>
      <c r="B187" s="33"/>
      <c r="C187" s="33"/>
    </row>
    <row r="188" spans="1:3">
      <c r="A188" s="110"/>
      <c r="B188" s="33"/>
      <c r="C188" s="33"/>
    </row>
    <row r="189" spans="1:3">
      <c r="A189" s="288"/>
      <c r="B189" s="33"/>
      <c r="C189" s="33"/>
    </row>
    <row r="190" spans="1:3">
      <c r="B190" s="33"/>
      <c r="C190" s="33"/>
    </row>
    <row r="191" spans="1:3">
      <c r="B191" s="33"/>
      <c r="C191" s="33"/>
    </row>
  </sheetData>
  <sheetProtection algorithmName="SHA-512" hashValue="dvXZGiWl7owUg9YFFv6KbEVcZrdKDussUjr681BzfLrpweSDBL6Eshfvz1MsOBmvsWsHwRqiFaTuRzTnzI0YLA==" saltValue="kXAHnqBNR8MoRyyCVRcqqg==" spinCount="100000" sheet="1" objects="1" scenarios="1" formatCells="0" formatRows="0"/>
  <protectedRanges>
    <protectedRange algorithmName="SHA-512" hashValue="DOHc2yQ59uJi1mLfGgr9znuQ6E7r0Wt50MhD01Max5w5uONcsifvVguSdFIs47WNaspFtHUDgeIBC8d2UibZ/w==" saltValue="Ec9m2tIrvPN/IzKkRPrgMg==" spinCount="100000" sqref="A3" name="Bereich2"/>
    <protectedRange algorithmName="SHA-512" hashValue="SfDkDVCPL8DhV/q4U+XUgHCEZm5j0lSzXz2IQVzqq0SnPNPt8IdQQA9b/d4zDwbiwiwyBXHxcMCuw7Zi3m8F5g==" saltValue="jW/bGv01FydJ6Hx26CWHqg==" spinCount="100000" sqref="B2:C2" name="Bereich1_4"/>
    <protectedRange algorithmName="SHA-512" hashValue="DOHc2yQ59uJi1mLfGgr9znuQ6E7r0Wt50MhD01Max5w5uONcsifvVguSdFIs47WNaspFtHUDgeIBC8d2UibZ/w==" saltValue="Ec9m2tIrvPN/IzKkRPrgMg==" spinCount="100000" sqref="L3" name="Bereich2_1"/>
  </protectedRanges>
  <dataConsolidate/>
  <mergeCells count="80">
    <mergeCell ref="E58:G58"/>
    <mergeCell ref="E59:G59"/>
    <mergeCell ref="E60:G60"/>
    <mergeCell ref="E88:G88"/>
    <mergeCell ref="E89:G89"/>
    <mergeCell ref="E80:G80"/>
    <mergeCell ref="E81:G81"/>
    <mergeCell ref="E82:G82"/>
    <mergeCell ref="E78:G78"/>
    <mergeCell ref="E79:G79"/>
    <mergeCell ref="E87:G87"/>
    <mergeCell ref="E67:G67"/>
    <mergeCell ref="E53:G53"/>
    <mergeCell ref="E54:G54"/>
    <mergeCell ref="E55:G55"/>
    <mergeCell ref="E56:G56"/>
    <mergeCell ref="E57:G57"/>
    <mergeCell ref="E98:G98"/>
    <mergeCell ref="E99:G99"/>
    <mergeCell ref="E100:G100"/>
    <mergeCell ref="E101:G101"/>
    <mergeCell ref="E102:G102"/>
    <mergeCell ref="E96:G96"/>
    <mergeCell ref="E97:G97"/>
    <mergeCell ref="E44:G44"/>
    <mergeCell ref="E45:G45"/>
    <mergeCell ref="E46:G46"/>
    <mergeCell ref="E66:G66"/>
    <mergeCell ref="E74:G74"/>
    <mergeCell ref="E47:G47"/>
    <mergeCell ref="E48:G48"/>
    <mergeCell ref="E61:G61"/>
    <mergeCell ref="E62:G62"/>
    <mergeCell ref="E63:G63"/>
    <mergeCell ref="E64:G64"/>
    <mergeCell ref="E65:G65"/>
    <mergeCell ref="E49:G49"/>
    <mergeCell ref="E50:G50"/>
    <mergeCell ref="E51:G51"/>
    <mergeCell ref="E52:G52"/>
    <mergeCell ref="E75:G75"/>
    <mergeCell ref="E94:G94"/>
    <mergeCell ref="E68:G68"/>
    <mergeCell ref="E69:G69"/>
    <mergeCell ref="E70:G70"/>
    <mergeCell ref="E71:G71"/>
    <mergeCell ref="E72:G72"/>
    <mergeCell ref="E85:G85"/>
    <mergeCell ref="E86:G86"/>
    <mergeCell ref="E93:G93"/>
    <mergeCell ref="E90:G90"/>
    <mergeCell ref="E91:G91"/>
    <mergeCell ref="E76:G76"/>
    <mergeCell ref="E77:G77"/>
    <mergeCell ref="E104:G104"/>
    <mergeCell ref="E105:G105"/>
    <mergeCell ref="B152:J152"/>
    <mergeCell ref="E108:G108"/>
    <mergeCell ref="D144:H144"/>
    <mergeCell ref="D137:H137"/>
    <mergeCell ref="E106:G106"/>
    <mergeCell ref="E107:G107"/>
    <mergeCell ref="D126:H126"/>
    <mergeCell ref="B149:J149"/>
    <mergeCell ref="B155:J155"/>
    <mergeCell ref="B151:J151"/>
    <mergeCell ref="B153:J153"/>
    <mergeCell ref="D1:I1"/>
    <mergeCell ref="B4:H4"/>
    <mergeCell ref="I4:J4"/>
    <mergeCell ref="D5:H5"/>
    <mergeCell ref="J5:J143"/>
    <mergeCell ref="D43:H43"/>
    <mergeCell ref="D73:H73"/>
    <mergeCell ref="D92:H92"/>
    <mergeCell ref="D109:H109"/>
    <mergeCell ref="E83:G83"/>
    <mergeCell ref="E84:G84"/>
    <mergeCell ref="E95:G95"/>
    <mergeCell ref="E103:G103"/>
  </mergeCells>
  <conditionalFormatting sqref="A1">
    <cfRule type="expression" dxfId="99" priority="99">
      <formula>#REF!=""</formula>
    </cfRule>
  </conditionalFormatting>
  <conditionalFormatting sqref="A6:A42">
    <cfRule type="expression" dxfId="98" priority="45">
      <formula>$M6="change"</formula>
    </cfRule>
  </conditionalFormatting>
  <conditionalFormatting sqref="A43">
    <cfRule type="expression" dxfId="97" priority="234">
      <formula>$M83="Änderung"</formula>
    </cfRule>
  </conditionalFormatting>
  <conditionalFormatting sqref="A44:A81">
    <cfRule type="expression" dxfId="96" priority="34">
      <formula>$M44="change"</formula>
    </cfRule>
  </conditionalFormatting>
  <conditionalFormatting sqref="A73">
    <cfRule type="expression" dxfId="95" priority="238">
      <formula>$M109="Änderung"</formula>
    </cfRule>
  </conditionalFormatting>
  <conditionalFormatting sqref="A82">
    <cfRule type="expression" dxfId="94" priority="80">
      <formula>$M82="Änderung"</formula>
    </cfRule>
  </conditionalFormatting>
  <conditionalFormatting sqref="A83:A88">
    <cfRule type="expression" dxfId="93" priority="28">
      <formula>$M83="change"</formula>
    </cfRule>
  </conditionalFormatting>
  <conditionalFormatting sqref="A89">
    <cfRule type="expression" dxfId="92" priority="27">
      <formula>$M89="Änderung"</formula>
    </cfRule>
  </conditionalFormatting>
  <conditionalFormatting sqref="A90 A105:A108 A111:A116 A124:A125 A130 A134 A136 A145 A148 A150:A157 A171">
    <cfRule type="expression" dxfId="91" priority="153">
      <formula>$M90="change"</formula>
    </cfRule>
  </conditionalFormatting>
  <conditionalFormatting sqref="A91:A98">
    <cfRule type="expression" dxfId="90" priority="74">
      <formula>$M91="Änderung"</formula>
    </cfRule>
  </conditionalFormatting>
  <conditionalFormatting sqref="A92">
    <cfRule type="expression" dxfId="89" priority="242">
      <formula>$M135="Änderung"</formula>
    </cfRule>
  </conditionalFormatting>
  <conditionalFormatting sqref="A99:A102">
    <cfRule type="expression" dxfId="88" priority="75">
      <formula>$M99="change"</formula>
    </cfRule>
  </conditionalFormatting>
  <conditionalFormatting sqref="A103:A104">
    <cfRule type="expression" dxfId="87" priority="152">
      <formula>$M103="Änderung"</formula>
    </cfRule>
  </conditionalFormatting>
  <conditionalFormatting sqref="A109 A172:A175">
    <cfRule type="expression" dxfId="86" priority="150">
      <formula>$M110="Änderung"</formula>
    </cfRule>
  </conditionalFormatting>
  <conditionalFormatting sqref="A109">
    <cfRule type="expression" dxfId="85" priority="246">
      <formula>$M149="Änderung"</formula>
    </cfRule>
  </conditionalFormatting>
  <conditionalFormatting sqref="A110">
    <cfRule type="expression" dxfId="84" priority="133">
      <formula>$M110="Änderung"</formula>
    </cfRule>
  </conditionalFormatting>
  <conditionalFormatting sqref="A117">
    <cfRule type="expression" dxfId="83" priority="68">
      <formula>$M117="Änderung"</formula>
    </cfRule>
  </conditionalFormatting>
  <conditionalFormatting sqref="A118:A122">
    <cfRule type="expression" dxfId="82" priority="69">
      <formula>$M118="change"</formula>
    </cfRule>
  </conditionalFormatting>
  <conditionalFormatting sqref="A123">
    <cfRule type="expression" dxfId="81" priority="134">
      <formula>$M123="Änderung"</formula>
    </cfRule>
  </conditionalFormatting>
  <conditionalFormatting sqref="A127:A128">
    <cfRule type="expression" dxfId="80" priority="65">
      <formula>$M127="change"</formula>
    </cfRule>
  </conditionalFormatting>
  <conditionalFormatting sqref="A129">
    <cfRule type="expression" dxfId="79" priority="14">
      <formula>$M129="Änderung"</formula>
    </cfRule>
  </conditionalFormatting>
  <conditionalFormatting sqref="A131">
    <cfRule type="expression" dxfId="78" priority="23">
      <formula>$M131="Änderung"</formula>
    </cfRule>
  </conditionalFormatting>
  <conditionalFormatting sqref="A132">
    <cfRule type="expression" dxfId="77" priority="24">
      <formula>$M132="change"</formula>
    </cfRule>
  </conditionalFormatting>
  <conditionalFormatting sqref="A133">
    <cfRule type="expression" dxfId="76" priority="64">
      <formula>$M133="Änderung"</formula>
    </cfRule>
  </conditionalFormatting>
  <conditionalFormatting sqref="A135">
    <cfRule type="expression" dxfId="75" priority="135">
      <formula>$M135="Änderung"</formula>
    </cfRule>
  </conditionalFormatting>
  <conditionalFormatting sqref="A137">
    <cfRule type="expression" dxfId="74" priority="139">
      <formula>#REF!="Änderung"</formula>
    </cfRule>
  </conditionalFormatting>
  <conditionalFormatting sqref="A138:A143">
    <cfRule type="expression" dxfId="73" priority="4">
      <formula>$M138="change"</formula>
    </cfRule>
  </conditionalFormatting>
  <conditionalFormatting sqref="A144">
    <cfRule type="expression" dxfId="72" priority="137">
      <formula>#REF!="Änderung"</formula>
    </cfRule>
  </conditionalFormatting>
  <conditionalFormatting sqref="A146">
    <cfRule type="expression" dxfId="71" priority="136">
      <formula>#REF!="Änderung"</formula>
    </cfRule>
  </conditionalFormatting>
  <conditionalFormatting sqref="A159:A164">
    <cfRule type="expression" dxfId="70" priority="144">
      <formula>$M159="Änderung"</formula>
    </cfRule>
  </conditionalFormatting>
  <conditionalFormatting sqref="A165">
    <cfRule type="expression" dxfId="69" priority="145">
      <formula>#REF!="Änderung"</formula>
    </cfRule>
  </conditionalFormatting>
  <conditionalFormatting sqref="A166:A170">
    <cfRule type="expression" dxfId="68" priority="146">
      <formula>$M166="Änderung"</formula>
    </cfRule>
  </conditionalFormatting>
  <conditionalFormatting sqref="A180:A181">
    <cfRule type="expression" dxfId="67" priority="151">
      <formula>$M193="Änderung"</formula>
    </cfRule>
  </conditionalFormatting>
  <conditionalFormatting sqref="A182:A183">
    <cfRule type="expression" dxfId="66" priority="148">
      <formula>#REF!="Änderung"</formula>
    </cfRule>
  </conditionalFormatting>
  <conditionalFormatting sqref="A184">
    <cfRule type="expression" dxfId="65" priority="140">
      <formula>#REF!="Änderung"</formula>
    </cfRule>
  </conditionalFormatting>
  <conditionalFormatting sqref="A185:A188">
    <cfRule type="expression" dxfId="64" priority="141">
      <formula>#REF!="Änderung"</formula>
    </cfRule>
  </conditionalFormatting>
  <conditionalFormatting sqref="B2:C2">
    <cfRule type="expression" dxfId="63" priority="125">
      <formula>#REF!="Finanzierung"</formula>
    </cfRule>
  </conditionalFormatting>
  <conditionalFormatting sqref="B144:C144 I144">
    <cfRule type="expression" dxfId="62" priority="258">
      <formula>#REF!="Änderung"</formula>
    </cfRule>
  </conditionalFormatting>
  <conditionalFormatting sqref="B149:C149">
    <cfRule type="expression" dxfId="61" priority="103">
      <formula>#REF!="Örtlicher Zuschuss"</formula>
    </cfRule>
    <cfRule type="expression" dxfId="60" priority="102">
      <formula>#REF!= "Örtlicher Zuschuss"</formula>
    </cfRule>
  </conditionalFormatting>
  <conditionalFormatting sqref="B153:C153 K153">
    <cfRule type="expression" dxfId="59" priority="100">
      <formula>#REF!="Örtlicher Zuschuss"</formula>
    </cfRule>
    <cfRule type="expression" dxfId="58" priority="101">
      <formula>#REF!= "Örtlicher Zuschuss"</formula>
    </cfRule>
  </conditionalFormatting>
  <conditionalFormatting sqref="B44:E65">
    <cfRule type="expression" dxfId="57" priority="36">
      <formula>$L44="change"</formula>
    </cfRule>
  </conditionalFormatting>
  <conditionalFormatting sqref="B74:E91">
    <cfRule type="expression" dxfId="56" priority="83">
      <formula>$L74="change"</formula>
    </cfRule>
  </conditionalFormatting>
  <conditionalFormatting sqref="B93:E102">
    <cfRule type="expression" dxfId="55" priority="77">
      <formula>$L93="change"</formula>
    </cfRule>
  </conditionalFormatting>
  <conditionalFormatting sqref="B6:I42">
    <cfRule type="expression" dxfId="54" priority="47">
      <formula>$L6="change"</formula>
    </cfRule>
  </conditionalFormatting>
  <conditionalFormatting sqref="B110:I125">
    <cfRule type="expression" dxfId="53" priority="71">
      <formula>$L110="change"</formula>
    </cfRule>
  </conditionalFormatting>
  <conditionalFormatting sqref="B127:I136">
    <cfRule type="expression" dxfId="52" priority="15">
      <formula>$L127="Änderung"</formula>
    </cfRule>
  </conditionalFormatting>
  <conditionalFormatting sqref="B138:I142">
    <cfRule type="expression" dxfId="51" priority="5">
      <formula>$L138="Änderung"</formula>
    </cfRule>
  </conditionalFormatting>
  <conditionalFormatting sqref="B146:I146">
    <cfRule type="expression" dxfId="50" priority="187">
      <formula>#REF!="Änderung"</formula>
    </cfRule>
  </conditionalFormatting>
  <conditionalFormatting sqref="D126">
    <cfRule type="expression" dxfId="49" priority="105">
      <formula>$L126="Änderung"</formula>
    </cfRule>
  </conditionalFormatting>
  <conditionalFormatting sqref="D137">
    <cfRule type="expression" dxfId="48" priority="160">
      <formula>$L137="Änderung"</formula>
    </cfRule>
  </conditionalFormatting>
  <conditionalFormatting sqref="D144">
    <cfRule type="expression" dxfId="47" priority="156">
      <formula>$L144="Änderung"</formula>
    </cfRule>
  </conditionalFormatting>
  <conditionalFormatting sqref="D126:H126">
    <cfRule type="expression" dxfId="46" priority="104">
      <formula>#REF!="Örtlicher Zuschuss"</formula>
    </cfRule>
  </conditionalFormatting>
  <conditionalFormatting sqref="E44:E72">
    <cfRule type="expression" dxfId="45" priority="33">
      <formula>$L44="Änderung"</formula>
    </cfRule>
  </conditionalFormatting>
  <conditionalFormatting sqref="H44:I72">
    <cfRule type="expression" dxfId="44" priority="42">
      <formula>$L44="change"</formula>
    </cfRule>
  </conditionalFormatting>
  <conditionalFormatting sqref="H74:I91">
    <cfRule type="expression" dxfId="43" priority="30">
      <formula>$L74="change"</formula>
    </cfRule>
  </conditionalFormatting>
  <conditionalFormatting sqref="I43 I5">
    <cfRule type="expression" dxfId="42" priority="359">
      <formula>$L$5=1</formula>
    </cfRule>
  </conditionalFormatting>
  <conditionalFormatting sqref="I92 B43:D43 I43 E66:E72 B66:D73 I73 B92:D92 H93:I108 E103:E108 B103:D109 I109 B143:I143 B145:I145">
    <cfRule type="expression" dxfId="41" priority="177">
      <formula>$L43="change"</formula>
    </cfRule>
  </conditionalFormatting>
  <conditionalFormatting sqref="I92">
    <cfRule type="expression" dxfId="40" priority="167">
      <formula>$K$92=1</formula>
    </cfRule>
  </conditionalFormatting>
  <conditionalFormatting sqref="I126">
    <cfRule type="expression" dxfId="39" priority="165">
      <formula>$L126="Änderung"</formula>
    </cfRule>
  </conditionalFormatting>
  <conditionalFormatting sqref="I137">
    <cfRule type="expression" dxfId="38" priority="159">
      <formula>$L137="Änderung"</formula>
    </cfRule>
  </conditionalFormatting>
  <conditionalFormatting sqref="I146">
    <cfRule type="expression" dxfId="37" priority="185">
      <formula>#REF!=1</formula>
    </cfRule>
  </conditionalFormatting>
  <conditionalFormatting sqref="K6">
    <cfRule type="expression" dxfId="36" priority="122">
      <formula>#REF!="Örtlicher Zuschuss"</formula>
    </cfRule>
  </conditionalFormatting>
  <conditionalFormatting sqref="L1:L1048576">
    <cfRule type="expression" dxfId="35" priority="1">
      <formula>$L$4="NOVE"</formula>
    </cfRule>
  </conditionalFormatting>
  <conditionalFormatting sqref="L6:L42">
    <cfRule type="expression" dxfId="34" priority="48">
      <formula>$L$4="NOVE"</formula>
    </cfRule>
    <cfRule type="expression" dxfId="33" priority="46">
      <formula>$L$4="VE"</formula>
    </cfRule>
  </conditionalFormatting>
  <conditionalFormatting sqref="L44:L72">
    <cfRule type="expression" dxfId="32" priority="37">
      <formula>$L$4="NOVE"</formula>
    </cfRule>
    <cfRule type="expression" dxfId="31" priority="35">
      <formula>$L$4="VE"</formula>
    </cfRule>
  </conditionalFormatting>
  <conditionalFormatting sqref="L74:L91">
    <cfRule type="expression" dxfId="30" priority="31">
      <formula>$L$4="NOVE"</formula>
    </cfRule>
    <cfRule type="expression" dxfId="29" priority="29">
      <formula>$L$4="VE"</formula>
    </cfRule>
  </conditionalFormatting>
  <conditionalFormatting sqref="L93:L108">
    <cfRule type="expression" dxfId="28" priority="78">
      <formula>$L$4="NOVE"</formula>
    </cfRule>
    <cfRule type="expression" dxfId="27" priority="76">
      <formula>$L$4="VE"</formula>
    </cfRule>
  </conditionalFormatting>
  <conditionalFormatting sqref="L110:L125">
    <cfRule type="expression" dxfId="26" priority="72">
      <formula>$L$4="NOVE"</formula>
    </cfRule>
    <cfRule type="expression" dxfId="25" priority="70">
      <formula>$L$4="VE"</formula>
    </cfRule>
  </conditionalFormatting>
  <conditionalFormatting sqref="L127:L142">
    <cfRule type="expression" dxfId="24" priority="3">
      <formula>$L$4="NOVE"</formula>
    </cfRule>
    <cfRule type="expression" dxfId="23" priority="2">
      <formula>$L$4="VE"</formula>
    </cfRule>
  </conditionalFormatting>
  <conditionalFormatting sqref="L145">
    <cfRule type="expression" dxfId="22" priority="108">
      <formula>$L$4="VE"</formula>
    </cfRule>
    <cfRule type="expression" dxfId="21" priority="109">
      <formula>$L$4="NOVE"</formula>
    </cfRule>
  </conditionalFormatting>
  <dataValidations count="1">
    <dataValidation type="list" allowBlank="1" showInputMessage="1" showErrorMessage="1" sqref="L145 L127:L136 L6:L42 L44:L72 L93:L108 L110:L125 L74:L91 L138:L142" xr:uid="{CBE3BC09-5474-497B-81A8-B1288B88D121}">
      <formula1>"No change,Change"</formula1>
    </dataValidation>
  </dataValidations>
  <printOptions horizontalCentered="1"/>
  <pageMargins left="0.51181102362204722" right="0.51181102362204722" top="1.1811023622047245" bottom="0.74803149606299213" header="0.70866141732283472" footer="0.31496062992125984"/>
  <pageSetup paperSize="8" scale="8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49536D-0A84-4E0D-BDBD-C90BC02B1509}">
  <sheetPr codeName="Tabelle3">
    <tabColor theme="0" tint="-0.499984740745262"/>
    <pageSetUpPr fitToPage="1"/>
  </sheetPr>
  <dimension ref="A1:X93"/>
  <sheetViews>
    <sheetView topLeftCell="F1" zoomScaleNormal="100" zoomScaleSheetLayoutView="55" workbookViewId="0">
      <selection activeCell="J5" sqref="J5:J64"/>
    </sheetView>
  </sheetViews>
  <sheetFormatPr defaultColWidth="11.42578125" defaultRowHeight="14.25"/>
  <cols>
    <col min="1" max="1" width="4.42578125" style="43" customWidth="1"/>
    <col min="2" max="2" width="92.7109375" style="43" customWidth="1"/>
    <col min="3" max="3" width="11.42578125" style="43"/>
    <col min="4" max="4" width="12.85546875" style="43" customWidth="1"/>
    <col min="5" max="5" width="11.42578125" style="43"/>
    <col min="6" max="6" width="16.28515625" style="43" customWidth="1"/>
    <col min="7" max="7" width="11.42578125" style="43"/>
    <col min="8" max="8" width="18.42578125" style="43" customWidth="1"/>
    <col min="9" max="9" width="18.5703125" style="43" customWidth="1"/>
    <col min="10" max="10" width="22.28515625" customWidth="1"/>
    <col min="11" max="11" width="15.140625" customWidth="1"/>
    <col min="12" max="13" width="11.42578125" style="43" customWidth="1"/>
    <col min="14" max="14" width="6.42578125" style="43" customWidth="1"/>
    <col min="15" max="15" width="107.28515625" style="148" customWidth="1"/>
    <col min="16" max="16" width="11.42578125" style="152"/>
    <col min="17" max="17" width="84.28515625" style="152" customWidth="1"/>
    <col min="18" max="16384" width="11.42578125" style="43"/>
  </cols>
  <sheetData>
    <row r="1" spans="1:24" ht="40.5" customHeight="1" thickBot="1">
      <c r="A1" s="329" t="s">
        <v>90</v>
      </c>
      <c r="B1" s="330"/>
      <c r="C1" s="330"/>
      <c r="D1" s="330"/>
      <c r="E1" s="330"/>
      <c r="F1" s="330"/>
      <c r="G1" s="330"/>
      <c r="H1" s="330"/>
      <c r="I1" s="331"/>
      <c r="J1" s="41">
        <f>'Key data'!C33</f>
        <v>0</v>
      </c>
      <c r="K1" s="69"/>
      <c r="O1" s="158" t="s">
        <v>91</v>
      </c>
      <c r="P1" s="147"/>
      <c r="Q1" s="147"/>
      <c r="R1" s="144"/>
      <c r="S1" s="144"/>
      <c r="T1" s="144"/>
      <c r="U1" s="144"/>
      <c r="V1" s="144"/>
      <c r="W1" s="144"/>
    </row>
    <row r="2" spans="1:24" ht="13.5" customHeight="1" thickBot="1">
      <c r="A2" s="42"/>
      <c r="B2" s="42"/>
      <c r="C2" s="42"/>
      <c r="D2" s="34"/>
      <c r="E2" s="34"/>
      <c r="F2" s="34"/>
      <c r="G2" s="34"/>
      <c r="H2" s="85"/>
      <c r="I2" s="33"/>
      <c r="J2" s="33"/>
      <c r="K2" s="69"/>
    </row>
    <row r="3" spans="1:24" ht="133.15" customHeight="1" thickBot="1">
      <c r="A3" s="2"/>
      <c r="B3" s="2" t="s">
        <v>30</v>
      </c>
      <c r="C3" s="2" t="s">
        <v>31</v>
      </c>
      <c r="D3" s="3" t="s">
        <v>32</v>
      </c>
      <c r="E3" s="4" t="s">
        <v>33</v>
      </c>
      <c r="F3" s="4" t="s">
        <v>34</v>
      </c>
      <c r="G3" s="4" t="s">
        <v>35</v>
      </c>
      <c r="H3" s="86" t="s">
        <v>36</v>
      </c>
      <c r="I3" s="9" t="s">
        <v>92</v>
      </c>
      <c r="J3" s="9" t="s">
        <v>38</v>
      </c>
      <c r="K3" s="69"/>
      <c r="O3" s="159" t="s">
        <v>39</v>
      </c>
      <c r="P3" s="153"/>
      <c r="Q3" s="153"/>
      <c r="R3" s="143"/>
      <c r="S3" s="143"/>
      <c r="T3" s="143"/>
      <c r="U3" s="143"/>
      <c r="V3" s="143"/>
      <c r="W3" s="143"/>
      <c r="X3" s="143"/>
    </row>
    <row r="4" spans="1:24" ht="27" customHeight="1" thickBot="1">
      <c r="A4" s="128"/>
      <c r="B4" s="370" t="s">
        <v>93</v>
      </c>
      <c r="C4" s="371"/>
      <c r="D4" s="371"/>
      <c r="E4" s="371"/>
      <c r="F4" s="371"/>
      <c r="G4" s="371"/>
      <c r="H4" s="372"/>
      <c r="I4" s="373" t="s">
        <v>94</v>
      </c>
      <c r="J4" s="374"/>
      <c r="K4" s="69"/>
      <c r="O4" s="146" t="s">
        <v>95</v>
      </c>
      <c r="P4" s="154"/>
      <c r="Q4" s="154"/>
    </row>
    <row r="5" spans="1:24" ht="132.75" customHeight="1" thickBot="1">
      <c r="A5" s="32">
        <v>1</v>
      </c>
      <c r="B5" s="169" t="s">
        <v>96</v>
      </c>
      <c r="C5" s="72"/>
      <c r="D5" s="375" t="s">
        <v>97</v>
      </c>
      <c r="E5" s="375"/>
      <c r="F5" s="375"/>
      <c r="G5" s="375"/>
      <c r="H5" s="376"/>
      <c r="I5" s="11">
        <f>SUM(I6:I10)</f>
        <v>94000</v>
      </c>
      <c r="J5" s="381" t="s">
        <v>84</v>
      </c>
      <c r="K5" s="69"/>
      <c r="O5" s="387" t="s">
        <v>98</v>
      </c>
      <c r="P5" s="155"/>
      <c r="Q5" s="155"/>
    </row>
    <row r="6" spans="1:24" ht="25.9" customHeight="1" thickBot="1">
      <c r="A6" s="13"/>
      <c r="B6" s="104" t="s">
        <v>99</v>
      </c>
      <c r="C6" s="100"/>
      <c r="D6" s="114">
        <v>1</v>
      </c>
      <c r="E6" s="15" t="s">
        <v>42</v>
      </c>
      <c r="F6" s="16">
        <v>20</v>
      </c>
      <c r="G6" s="15" t="s">
        <v>43</v>
      </c>
      <c r="H6" s="87">
        <v>3000</v>
      </c>
      <c r="I6" s="27">
        <f>D6*F6*H6</f>
        <v>60000</v>
      </c>
      <c r="J6" s="382"/>
      <c r="K6" s="69"/>
      <c r="O6" s="390"/>
      <c r="P6" s="155"/>
      <c r="Q6" s="155"/>
    </row>
    <row r="7" spans="1:24" ht="12.75" customHeight="1">
      <c r="A7" s="17"/>
      <c r="B7" s="17" t="s">
        <v>100</v>
      </c>
      <c r="C7" s="55"/>
      <c r="D7" s="161">
        <v>0.5</v>
      </c>
      <c r="E7" s="162" t="s">
        <v>42</v>
      </c>
      <c r="F7" s="163">
        <v>20</v>
      </c>
      <c r="G7" s="162" t="s">
        <v>43</v>
      </c>
      <c r="H7" s="88">
        <v>2200</v>
      </c>
      <c r="I7" s="27">
        <f t="shared" ref="I7:I10" si="0">D7*F7*H7</f>
        <v>22000</v>
      </c>
      <c r="J7" s="382"/>
      <c r="K7" s="69"/>
      <c r="O7" s="390"/>
      <c r="P7" s="155"/>
      <c r="Q7" s="155"/>
    </row>
    <row r="8" spans="1:24" ht="12.75" customHeight="1">
      <c r="A8" s="17"/>
      <c r="B8" s="173" t="s">
        <v>101</v>
      </c>
      <c r="C8" s="102"/>
      <c r="D8" s="164">
        <v>1</v>
      </c>
      <c r="E8" s="160" t="s">
        <v>42</v>
      </c>
      <c r="F8" s="160">
        <v>20</v>
      </c>
      <c r="G8" s="160" t="s">
        <v>43</v>
      </c>
      <c r="H8" s="165">
        <v>600</v>
      </c>
      <c r="I8" s="27">
        <f t="shared" si="0"/>
        <v>12000</v>
      </c>
      <c r="J8" s="382"/>
      <c r="K8" s="69"/>
      <c r="O8" s="390"/>
      <c r="P8" s="155"/>
      <c r="Q8" s="155"/>
    </row>
    <row r="9" spans="1:24" ht="12.75" customHeight="1">
      <c r="A9" s="17"/>
      <c r="B9" s="17"/>
      <c r="C9" s="102"/>
      <c r="D9" s="164"/>
      <c r="E9" s="160" t="s">
        <v>42</v>
      </c>
      <c r="F9" s="160"/>
      <c r="G9" s="160" t="s">
        <v>43</v>
      </c>
      <c r="H9" s="165"/>
      <c r="I9" s="27">
        <f t="shared" si="0"/>
        <v>0</v>
      </c>
      <c r="J9" s="382"/>
      <c r="K9" s="69"/>
      <c r="O9" s="391"/>
      <c r="P9" s="155"/>
      <c r="Q9" s="155"/>
    </row>
    <row r="10" spans="1:24" ht="12.75" customHeight="1" thickBot="1">
      <c r="A10" s="21"/>
      <c r="B10" s="21"/>
      <c r="C10" s="102"/>
      <c r="D10" s="164"/>
      <c r="E10" s="160" t="s">
        <v>42</v>
      </c>
      <c r="F10" s="160"/>
      <c r="G10" s="160" t="s">
        <v>43</v>
      </c>
      <c r="H10" s="165"/>
      <c r="I10" s="27">
        <f t="shared" si="0"/>
        <v>0</v>
      </c>
      <c r="J10" s="382"/>
      <c r="K10" s="69"/>
      <c r="O10" s="149"/>
      <c r="P10" s="150"/>
      <c r="Q10" s="150"/>
    </row>
    <row r="11" spans="1:24" ht="30.75" customHeight="1" thickBot="1">
      <c r="A11" s="179">
        <v>2</v>
      </c>
      <c r="B11" s="170" t="s">
        <v>102</v>
      </c>
      <c r="C11" s="72"/>
      <c r="D11" s="369" t="s">
        <v>97</v>
      </c>
      <c r="E11" s="369"/>
      <c r="F11" s="369"/>
      <c r="G11" s="369"/>
      <c r="H11" s="377"/>
      <c r="I11" s="10">
        <f>SUM(I12:I21)</f>
        <v>7000</v>
      </c>
      <c r="J11" s="382"/>
      <c r="K11" s="36"/>
      <c r="O11" s="387" t="s">
        <v>103</v>
      </c>
      <c r="P11" s="156"/>
      <c r="Q11" s="156"/>
    </row>
    <row r="12" spans="1:24" ht="12.75" customHeight="1">
      <c r="A12" s="50"/>
      <c r="B12" s="50" t="s">
        <v>104</v>
      </c>
      <c r="C12" s="54"/>
      <c r="D12" s="101">
        <v>1</v>
      </c>
      <c r="E12" s="378" t="s">
        <v>105</v>
      </c>
      <c r="F12" s="379"/>
      <c r="G12" s="380"/>
      <c r="H12" s="89">
        <v>5000</v>
      </c>
      <c r="I12" s="27">
        <f>D12*H12</f>
        <v>5000</v>
      </c>
      <c r="J12" s="382"/>
      <c r="K12" s="69"/>
      <c r="O12" s="388"/>
      <c r="P12" s="156"/>
      <c r="Q12" s="156"/>
    </row>
    <row r="13" spans="1:24" ht="12.75" customHeight="1">
      <c r="A13" s="51"/>
      <c r="B13" s="51" t="s">
        <v>106</v>
      </c>
      <c r="C13" s="55"/>
      <c r="D13" s="102">
        <v>1</v>
      </c>
      <c r="E13" s="356" t="s">
        <v>105</v>
      </c>
      <c r="F13" s="357"/>
      <c r="G13" s="358"/>
      <c r="H13" s="88">
        <v>2000</v>
      </c>
      <c r="I13" s="27">
        <f t="shared" ref="I13:I21" si="1">D13*H13</f>
        <v>2000</v>
      </c>
      <c r="J13" s="382"/>
      <c r="K13" s="69"/>
      <c r="O13" s="388"/>
      <c r="P13" s="156"/>
      <c r="Q13" s="156"/>
    </row>
    <row r="14" spans="1:24" ht="15" customHeight="1">
      <c r="A14" s="21"/>
      <c r="B14" s="21" t="s">
        <v>107</v>
      </c>
      <c r="C14" s="55"/>
      <c r="D14" s="102"/>
      <c r="E14" s="356" t="s">
        <v>105</v>
      </c>
      <c r="F14" s="357"/>
      <c r="G14" s="358"/>
      <c r="H14" s="88"/>
      <c r="I14" s="27">
        <f t="shared" si="1"/>
        <v>0</v>
      </c>
      <c r="J14" s="382"/>
      <c r="K14" s="69"/>
      <c r="O14" s="388"/>
      <c r="P14" s="156"/>
      <c r="Q14" s="156"/>
    </row>
    <row r="15" spans="1:24" ht="12.75" customHeight="1">
      <c r="A15" s="21"/>
      <c r="B15" s="21" t="s">
        <v>108</v>
      </c>
      <c r="C15" s="55"/>
      <c r="D15" s="102"/>
      <c r="E15" s="356" t="s">
        <v>105</v>
      </c>
      <c r="F15" s="357"/>
      <c r="G15" s="358"/>
      <c r="H15" s="88"/>
      <c r="I15" s="27">
        <f t="shared" si="1"/>
        <v>0</v>
      </c>
      <c r="J15" s="382"/>
      <c r="K15" s="69"/>
      <c r="O15" s="388"/>
      <c r="P15" s="156"/>
      <c r="Q15" s="156"/>
    </row>
    <row r="16" spans="1:24" ht="30" customHeight="1">
      <c r="A16" s="21"/>
      <c r="B16" s="171" t="s">
        <v>109</v>
      </c>
      <c r="C16" s="55"/>
      <c r="D16" s="102"/>
      <c r="E16" s="359" t="s">
        <v>105</v>
      </c>
      <c r="F16" s="360"/>
      <c r="G16" s="361"/>
      <c r="H16" s="88"/>
      <c r="I16" s="27">
        <f t="shared" si="1"/>
        <v>0</v>
      </c>
      <c r="J16" s="382"/>
      <c r="K16" s="69"/>
      <c r="O16" s="388"/>
      <c r="P16" s="156"/>
      <c r="Q16" s="156"/>
    </row>
    <row r="17" spans="1:17" ht="13.5" customHeight="1">
      <c r="A17" s="21"/>
      <c r="B17" s="21" t="s">
        <v>110</v>
      </c>
      <c r="C17" s="55"/>
      <c r="D17" s="55"/>
      <c r="E17" s="359" t="s">
        <v>105</v>
      </c>
      <c r="F17" s="360"/>
      <c r="G17" s="361"/>
      <c r="H17" s="88"/>
      <c r="I17" s="27">
        <f t="shared" si="1"/>
        <v>0</v>
      </c>
      <c r="J17" s="382"/>
      <c r="K17" s="69"/>
      <c r="O17" s="388"/>
      <c r="P17" s="156"/>
      <c r="Q17" s="156"/>
    </row>
    <row r="18" spans="1:17" ht="15" customHeight="1">
      <c r="A18" s="52"/>
      <c r="B18" s="122" t="s">
        <v>111</v>
      </c>
      <c r="C18" s="55"/>
      <c r="D18" s="55"/>
      <c r="E18" s="359" t="s">
        <v>105</v>
      </c>
      <c r="F18" s="360"/>
      <c r="G18" s="361"/>
      <c r="H18" s="90"/>
      <c r="I18" s="27">
        <f t="shared" si="1"/>
        <v>0</v>
      </c>
      <c r="J18" s="382"/>
      <c r="K18" s="69"/>
      <c r="O18" s="388"/>
      <c r="P18" s="156"/>
      <c r="Q18" s="156"/>
    </row>
    <row r="19" spans="1:17" ht="12.75" customHeight="1">
      <c r="A19" s="52"/>
      <c r="B19" s="52"/>
      <c r="C19" s="55"/>
      <c r="D19" s="55"/>
      <c r="E19" s="359" t="s">
        <v>105</v>
      </c>
      <c r="F19" s="360"/>
      <c r="G19" s="361"/>
      <c r="H19" s="90"/>
      <c r="I19" s="27">
        <f t="shared" si="1"/>
        <v>0</v>
      </c>
      <c r="J19" s="382"/>
      <c r="K19" s="69"/>
      <c r="O19" s="388"/>
      <c r="P19" s="156"/>
      <c r="Q19" s="156"/>
    </row>
    <row r="20" spans="1:17" ht="12.75" customHeight="1">
      <c r="A20" s="52"/>
      <c r="B20" s="52"/>
      <c r="C20" s="55"/>
      <c r="D20" s="55"/>
      <c r="E20" s="359" t="s">
        <v>105</v>
      </c>
      <c r="F20" s="360"/>
      <c r="G20" s="361"/>
      <c r="H20" s="90"/>
      <c r="I20" s="27">
        <f t="shared" si="1"/>
        <v>0</v>
      </c>
      <c r="J20" s="382"/>
      <c r="K20" s="69"/>
      <c r="O20" s="389"/>
      <c r="P20" s="156"/>
      <c r="Q20" s="156"/>
    </row>
    <row r="21" spans="1:17" ht="12.75" customHeight="1" thickBot="1">
      <c r="A21" s="53"/>
      <c r="B21" s="53"/>
      <c r="C21" s="56"/>
      <c r="D21" s="56"/>
      <c r="E21" s="359" t="s">
        <v>105</v>
      </c>
      <c r="F21" s="360"/>
      <c r="G21" s="361"/>
      <c r="H21" s="90"/>
      <c r="I21" s="27">
        <f t="shared" si="1"/>
        <v>0</v>
      </c>
      <c r="J21" s="382"/>
      <c r="K21" s="69"/>
      <c r="O21" s="151"/>
      <c r="P21" s="156"/>
      <c r="Q21" s="156"/>
    </row>
    <row r="22" spans="1:17" ht="12.75" customHeight="1" thickBot="1">
      <c r="A22" s="31">
        <v>3</v>
      </c>
      <c r="B22" s="31" t="s">
        <v>51</v>
      </c>
      <c r="C22" s="73"/>
      <c r="D22" s="368" t="s">
        <v>97</v>
      </c>
      <c r="E22" s="369"/>
      <c r="F22" s="369"/>
      <c r="G22" s="369"/>
      <c r="H22" s="367"/>
      <c r="I22" s="10">
        <f>SUM(I23:I31)</f>
        <v>4500</v>
      </c>
      <c r="J22" s="382"/>
      <c r="K22" s="69"/>
      <c r="O22" s="387" t="s">
        <v>112</v>
      </c>
      <c r="P22" s="155"/>
      <c r="Q22" s="155"/>
    </row>
    <row r="23" spans="1:17" ht="23.25" customHeight="1">
      <c r="A23" s="25"/>
      <c r="B23" s="123" t="s">
        <v>113</v>
      </c>
      <c r="C23" s="54"/>
      <c r="D23" s="101">
        <v>1</v>
      </c>
      <c r="E23" s="322" t="s">
        <v>68</v>
      </c>
      <c r="F23" s="322"/>
      <c r="G23" s="322"/>
      <c r="H23" s="88">
        <v>4000</v>
      </c>
      <c r="I23" s="27">
        <f>D23*H23</f>
        <v>4000</v>
      </c>
      <c r="J23" s="382"/>
      <c r="K23" s="69"/>
      <c r="O23" s="390"/>
      <c r="P23" s="155"/>
      <c r="Q23" s="155"/>
    </row>
    <row r="24" spans="1:17" ht="19.5" customHeight="1">
      <c r="A24" s="25"/>
      <c r="B24" s="123" t="s">
        <v>114</v>
      </c>
      <c r="C24" s="55"/>
      <c r="D24" s="18">
        <v>1</v>
      </c>
      <c r="E24" s="322" t="s">
        <v>68</v>
      </c>
      <c r="F24" s="322"/>
      <c r="G24" s="322"/>
      <c r="H24" s="88">
        <v>500</v>
      </c>
      <c r="I24" s="27">
        <f t="shared" ref="I24:I29" si="2">D24*H24</f>
        <v>500</v>
      </c>
      <c r="J24" s="382"/>
      <c r="K24" s="69"/>
      <c r="O24" s="390"/>
      <c r="P24" s="155"/>
      <c r="Q24" s="155"/>
    </row>
    <row r="25" spans="1:17" ht="25.5" customHeight="1">
      <c r="A25" s="25"/>
      <c r="B25" s="123" t="s">
        <v>115</v>
      </c>
      <c r="C25" s="55"/>
      <c r="D25" s="18"/>
      <c r="E25" s="322"/>
      <c r="F25" s="322"/>
      <c r="G25" s="322"/>
      <c r="H25" s="88"/>
      <c r="I25" s="27">
        <f t="shared" si="2"/>
        <v>0</v>
      </c>
      <c r="J25" s="382"/>
      <c r="K25" s="69"/>
      <c r="O25" s="390"/>
      <c r="P25" s="155"/>
      <c r="Q25" s="155"/>
    </row>
    <row r="26" spans="1:17" ht="12.75" customHeight="1">
      <c r="A26" s="25"/>
      <c r="B26" s="123" t="s">
        <v>116</v>
      </c>
      <c r="C26" s="55"/>
      <c r="D26" s="18"/>
      <c r="E26" s="322"/>
      <c r="F26" s="322"/>
      <c r="G26" s="322"/>
      <c r="H26" s="88"/>
      <c r="I26" s="27">
        <f t="shared" si="2"/>
        <v>0</v>
      </c>
      <c r="J26" s="382"/>
      <c r="K26" s="69"/>
      <c r="O26" s="390"/>
      <c r="P26" s="155"/>
      <c r="Q26" s="155"/>
    </row>
    <row r="27" spans="1:17" ht="12.75" customHeight="1">
      <c r="A27" s="25"/>
      <c r="B27" s="123" t="s">
        <v>117</v>
      </c>
      <c r="C27" s="55"/>
      <c r="D27" s="18"/>
      <c r="E27" s="322"/>
      <c r="F27" s="322"/>
      <c r="G27" s="322"/>
      <c r="H27" s="88"/>
      <c r="I27" s="27">
        <f t="shared" si="2"/>
        <v>0</v>
      </c>
      <c r="J27" s="382"/>
      <c r="K27" s="69"/>
      <c r="O27" s="390"/>
      <c r="P27" s="155"/>
      <c r="Q27" s="155"/>
    </row>
    <row r="28" spans="1:17" ht="15" customHeight="1">
      <c r="A28" s="25"/>
      <c r="B28" s="123" t="s">
        <v>118</v>
      </c>
      <c r="C28" s="55"/>
      <c r="D28" s="18"/>
      <c r="E28" s="322"/>
      <c r="F28" s="322"/>
      <c r="G28" s="322"/>
      <c r="H28" s="88"/>
      <c r="I28" s="27">
        <f t="shared" si="2"/>
        <v>0</v>
      </c>
      <c r="J28" s="382"/>
      <c r="K28" s="69"/>
      <c r="O28" s="390"/>
      <c r="P28" s="155"/>
      <c r="Q28" s="155"/>
    </row>
    <row r="29" spans="1:17" ht="10.15" customHeight="1">
      <c r="A29" s="25"/>
      <c r="B29" s="25"/>
      <c r="C29" s="55"/>
      <c r="D29" s="18"/>
      <c r="E29" s="322"/>
      <c r="F29" s="322"/>
      <c r="G29" s="322"/>
      <c r="H29" s="88"/>
      <c r="I29" s="27">
        <f t="shared" si="2"/>
        <v>0</v>
      </c>
      <c r="J29" s="382"/>
      <c r="K29" s="69"/>
      <c r="O29" s="391"/>
      <c r="P29" s="155"/>
      <c r="Q29" s="155"/>
    </row>
    <row r="30" spans="1:17" ht="12.75" customHeight="1">
      <c r="A30" s="25"/>
      <c r="B30" s="25"/>
      <c r="C30" s="55"/>
      <c r="D30" s="23"/>
      <c r="E30" s="322"/>
      <c r="F30" s="322"/>
      <c r="G30" s="322"/>
      <c r="H30" s="89"/>
      <c r="I30" s="27">
        <f t="shared" ref="I30:I31" si="3">D30*F30*H30</f>
        <v>0</v>
      </c>
      <c r="J30" s="382"/>
      <c r="K30" s="69"/>
      <c r="O30" s="150"/>
      <c r="P30" s="150"/>
      <c r="Q30" s="150"/>
    </row>
    <row r="31" spans="1:17" ht="12.75" customHeight="1">
      <c r="A31" s="25"/>
      <c r="B31" s="25"/>
      <c r="C31" s="55"/>
      <c r="D31" s="23"/>
      <c r="E31" s="322"/>
      <c r="F31" s="322"/>
      <c r="G31" s="322"/>
      <c r="H31" s="89"/>
      <c r="I31" s="27">
        <f t="shared" si="3"/>
        <v>0</v>
      </c>
      <c r="J31" s="382"/>
      <c r="K31" s="69"/>
      <c r="O31" s="150"/>
      <c r="P31" s="150"/>
      <c r="Q31" s="150"/>
    </row>
    <row r="32" spans="1:17" ht="15" customHeight="1">
      <c r="A32" s="25"/>
      <c r="B32" s="25"/>
      <c r="C32" s="55"/>
      <c r="D32" s="23"/>
      <c r="E32" s="322"/>
      <c r="F32" s="322"/>
      <c r="G32" s="322"/>
      <c r="H32" s="89"/>
      <c r="I32" s="27"/>
      <c r="J32" s="382"/>
      <c r="K32" s="69"/>
      <c r="O32" s="150"/>
      <c r="P32" s="150"/>
      <c r="Q32" s="150"/>
    </row>
    <row r="33" spans="1:17" ht="15" customHeight="1" thickBot="1">
      <c r="A33" s="25"/>
      <c r="B33" s="25"/>
      <c r="C33" s="55"/>
      <c r="D33" s="23"/>
      <c r="E33" s="322"/>
      <c r="F33" s="322"/>
      <c r="G33" s="322"/>
      <c r="H33" s="89"/>
      <c r="I33" s="27"/>
      <c r="J33" s="382"/>
      <c r="K33" s="69"/>
      <c r="O33" s="150"/>
      <c r="P33" s="150"/>
      <c r="Q33" s="150"/>
    </row>
    <row r="34" spans="1:17" ht="12.75" customHeight="1" thickBot="1">
      <c r="A34" s="31">
        <v>4</v>
      </c>
      <c r="B34" s="31" t="s">
        <v>54</v>
      </c>
      <c r="C34" s="74"/>
      <c r="D34" s="365" t="s">
        <v>97</v>
      </c>
      <c r="E34" s="366"/>
      <c r="F34" s="366"/>
      <c r="G34" s="366"/>
      <c r="H34" s="367"/>
      <c r="I34" s="10">
        <f>SUM(I35:I44)</f>
        <v>4000</v>
      </c>
      <c r="J34" s="382"/>
      <c r="K34" s="69"/>
      <c r="O34" s="392" t="s">
        <v>119</v>
      </c>
      <c r="P34" s="157"/>
      <c r="Q34" s="157"/>
    </row>
    <row r="35" spans="1:17" ht="21" customHeight="1">
      <c r="A35" s="25"/>
      <c r="B35" s="123" t="s">
        <v>120</v>
      </c>
      <c r="C35" s="25"/>
      <c r="D35" s="105">
        <v>1</v>
      </c>
      <c r="E35" s="320" t="s">
        <v>121</v>
      </c>
      <c r="F35" s="320"/>
      <c r="G35" s="320"/>
      <c r="H35" s="88">
        <v>4000</v>
      </c>
      <c r="I35" s="27">
        <f>D35*H35</f>
        <v>4000</v>
      </c>
      <c r="J35" s="382"/>
      <c r="K35" s="69"/>
      <c r="O35" s="393"/>
      <c r="P35" s="157"/>
      <c r="Q35" s="157"/>
    </row>
    <row r="36" spans="1:17" ht="20.25" customHeight="1">
      <c r="A36" s="25"/>
      <c r="B36" s="123" t="s">
        <v>122</v>
      </c>
      <c r="C36" s="25"/>
      <c r="D36" s="105"/>
      <c r="E36" s="320"/>
      <c r="F36" s="320"/>
      <c r="G36" s="320"/>
      <c r="H36" s="88"/>
      <c r="I36" s="27">
        <f t="shared" ref="I36:I44" si="4">D36*H36</f>
        <v>0</v>
      </c>
      <c r="J36" s="382"/>
      <c r="K36" s="69"/>
      <c r="O36" s="393"/>
      <c r="P36" s="157"/>
      <c r="Q36" s="157"/>
    </row>
    <row r="37" spans="1:17" ht="12.75" customHeight="1">
      <c r="A37" s="25"/>
      <c r="B37" s="123" t="s">
        <v>123</v>
      </c>
      <c r="C37" s="25"/>
      <c r="D37" s="105"/>
      <c r="E37" s="320"/>
      <c r="F37" s="320"/>
      <c r="G37" s="320"/>
      <c r="H37" s="88"/>
      <c r="I37" s="27">
        <f t="shared" si="4"/>
        <v>0</v>
      </c>
      <c r="J37" s="382"/>
      <c r="K37" s="69"/>
      <c r="O37" s="393"/>
      <c r="P37" s="157"/>
      <c r="Q37" s="157"/>
    </row>
    <row r="38" spans="1:17" ht="12.75">
      <c r="A38" s="25"/>
      <c r="B38" s="123" t="s">
        <v>124</v>
      </c>
      <c r="C38" s="25"/>
      <c r="D38" s="105"/>
      <c r="E38" s="320"/>
      <c r="F38" s="320"/>
      <c r="G38" s="320"/>
      <c r="H38" s="88"/>
      <c r="I38" s="27">
        <f t="shared" si="4"/>
        <v>0</v>
      </c>
      <c r="J38" s="382"/>
      <c r="K38" s="69"/>
      <c r="O38" s="393"/>
      <c r="P38" s="157"/>
      <c r="Q38" s="157"/>
    </row>
    <row r="39" spans="1:17" ht="12.75">
      <c r="A39" s="25"/>
      <c r="B39" s="123" t="s">
        <v>125</v>
      </c>
      <c r="C39" s="25"/>
      <c r="D39" s="105"/>
      <c r="E39" s="320"/>
      <c r="F39" s="320"/>
      <c r="G39" s="320"/>
      <c r="H39" s="88"/>
      <c r="I39" s="27">
        <f t="shared" si="4"/>
        <v>0</v>
      </c>
      <c r="J39" s="382"/>
      <c r="K39" s="69"/>
      <c r="O39" s="393"/>
      <c r="P39" s="157"/>
      <c r="Q39" s="157"/>
    </row>
    <row r="40" spans="1:17" ht="12.75">
      <c r="A40" s="25"/>
      <c r="B40" s="123" t="s">
        <v>126</v>
      </c>
      <c r="C40" s="25"/>
      <c r="D40" s="105"/>
      <c r="E40" s="320"/>
      <c r="F40" s="320"/>
      <c r="G40" s="320"/>
      <c r="H40" s="88"/>
      <c r="I40" s="27">
        <f t="shared" si="4"/>
        <v>0</v>
      </c>
      <c r="J40" s="382"/>
      <c r="K40" s="69"/>
      <c r="O40" s="393"/>
      <c r="P40" s="157"/>
      <c r="Q40" s="157"/>
    </row>
    <row r="41" spans="1:17" ht="12.75">
      <c r="A41" s="25"/>
      <c r="B41" s="25"/>
      <c r="C41" s="25"/>
      <c r="D41" s="105"/>
      <c r="E41" s="320"/>
      <c r="F41" s="320"/>
      <c r="G41" s="320"/>
      <c r="H41" s="88"/>
      <c r="I41" s="27">
        <f t="shared" si="4"/>
        <v>0</v>
      </c>
      <c r="J41" s="382"/>
      <c r="K41" s="69"/>
      <c r="O41" s="393"/>
      <c r="P41" s="157"/>
      <c r="Q41" s="157"/>
    </row>
    <row r="42" spans="1:17" ht="12.75">
      <c r="A42" s="25"/>
      <c r="B42" s="25"/>
      <c r="C42" s="25"/>
      <c r="D42" s="105"/>
      <c r="E42" s="320"/>
      <c r="F42" s="320"/>
      <c r="G42" s="320"/>
      <c r="H42" s="88"/>
      <c r="I42" s="27">
        <f t="shared" si="4"/>
        <v>0</v>
      </c>
      <c r="J42" s="382"/>
      <c r="K42" s="69"/>
      <c r="O42" s="393"/>
      <c r="P42" s="157"/>
      <c r="Q42" s="157"/>
    </row>
    <row r="43" spans="1:17" ht="12.75">
      <c r="A43" s="25"/>
      <c r="B43" s="25"/>
      <c r="C43" s="25"/>
      <c r="D43" s="105"/>
      <c r="E43" s="320"/>
      <c r="F43" s="320"/>
      <c r="G43" s="320"/>
      <c r="H43" s="88"/>
      <c r="I43" s="27">
        <f t="shared" si="4"/>
        <v>0</v>
      </c>
      <c r="J43" s="382"/>
      <c r="K43" s="69"/>
      <c r="O43" s="394"/>
      <c r="P43" s="157"/>
      <c r="Q43" s="157"/>
    </row>
    <row r="44" spans="1:17" ht="15" thickBot="1">
      <c r="A44" s="22"/>
      <c r="B44" s="22"/>
      <c r="C44" s="22"/>
      <c r="D44" s="105"/>
      <c r="E44" s="320"/>
      <c r="F44" s="320"/>
      <c r="G44" s="320"/>
      <c r="H44" s="88"/>
      <c r="I44" s="27">
        <f t="shared" si="4"/>
        <v>0</v>
      </c>
      <c r="J44" s="382"/>
      <c r="K44" s="69"/>
      <c r="O44" s="149"/>
      <c r="P44" s="150"/>
      <c r="Q44" s="150"/>
    </row>
    <row r="45" spans="1:17" ht="15.75" customHeight="1" thickBot="1">
      <c r="A45" s="31">
        <v>5</v>
      </c>
      <c r="B45" s="31" t="s">
        <v>58</v>
      </c>
      <c r="C45" s="74"/>
      <c r="D45" s="365"/>
      <c r="E45" s="368"/>
      <c r="F45" s="368"/>
      <c r="G45" s="368"/>
      <c r="H45" s="367"/>
      <c r="I45" s="10">
        <f>SUM(I46:I55)</f>
        <v>100</v>
      </c>
      <c r="J45" s="382"/>
      <c r="K45" s="69"/>
      <c r="O45" s="395" t="s">
        <v>127</v>
      </c>
      <c r="P45" s="156"/>
      <c r="Q45" s="156"/>
    </row>
    <row r="46" spans="1:17" ht="12.75">
      <c r="A46" s="25"/>
      <c r="B46" s="123" t="s">
        <v>128</v>
      </c>
      <c r="C46" s="75"/>
      <c r="D46" s="24">
        <v>1</v>
      </c>
      <c r="E46" s="362" t="s">
        <v>68</v>
      </c>
      <c r="F46" s="363"/>
      <c r="G46" s="364"/>
      <c r="H46" s="89">
        <v>100</v>
      </c>
      <c r="I46" s="27">
        <f>D46*H46</f>
        <v>100</v>
      </c>
      <c r="J46" s="382"/>
      <c r="K46" s="69"/>
      <c r="O46" s="396"/>
      <c r="P46" s="156"/>
      <c r="Q46" s="156"/>
    </row>
    <row r="47" spans="1:17" ht="12.75">
      <c r="A47" s="25"/>
      <c r="B47" s="123" t="s">
        <v>129</v>
      </c>
      <c r="C47" s="75"/>
      <c r="D47" s="24"/>
      <c r="E47" s="340"/>
      <c r="F47" s="341"/>
      <c r="G47" s="342"/>
      <c r="H47" s="89"/>
      <c r="I47" s="27">
        <f t="shared" ref="I47:I55" si="5">D47*H47</f>
        <v>0</v>
      </c>
      <c r="J47" s="382"/>
      <c r="K47" s="69"/>
      <c r="O47" s="396"/>
      <c r="P47" s="156"/>
      <c r="Q47" s="156"/>
    </row>
    <row r="48" spans="1:17" ht="12.75">
      <c r="A48" s="25"/>
      <c r="B48" s="123" t="s">
        <v>130</v>
      </c>
      <c r="C48" s="75"/>
      <c r="D48" s="24"/>
      <c r="E48" s="340"/>
      <c r="F48" s="341"/>
      <c r="G48" s="342"/>
      <c r="H48" s="89"/>
      <c r="I48" s="27">
        <f t="shared" si="5"/>
        <v>0</v>
      </c>
      <c r="J48" s="382"/>
      <c r="K48" s="69"/>
      <c r="O48" s="396"/>
      <c r="P48" s="156"/>
      <c r="Q48" s="156"/>
    </row>
    <row r="49" spans="1:17" ht="12.75">
      <c r="A49" s="25"/>
      <c r="B49" s="123" t="s">
        <v>131</v>
      </c>
      <c r="C49" s="75"/>
      <c r="D49" s="24"/>
      <c r="E49" s="340"/>
      <c r="F49" s="341"/>
      <c r="G49" s="342"/>
      <c r="H49" s="89"/>
      <c r="I49" s="27">
        <f t="shared" si="5"/>
        <v>0</v>
      </c>
      <c r="J49" s="382"/>
      <c r="K49" s="69"/>
      <c r="O49" s="396"/>
      <c r="P49" s="156"/>
      <c r="Q49" s="156"/>
    </row>
    <row r="50" spans="1:17" ht="18">
      <c r="A50" s="25"/>
      <c r="B50" s="123" t="s">
        <v>132</v>
      </c>
      <c r="C50" s="75"/>
      <c r="D50" s="24"/>
      <c r="E50" s="340"/>
      <c r="F50" s="341"/>
      <c r="G50" s="342"/>
      <c r="H50" s="89"/>
      <c r="I50" s="27">
        <f t="shared" si="5"/>
        <v>0</v>
      </c>
      <c r="J50" s="382"/>
      <c r="K50" s="70"/>
      <c r="O50" s="396"/>
      <c r="P50" s="156"/>
      <c r="Q50" s="156"/>
    </row>
    <row r="51" spans="1:17" ht="18">
      <c r="A51" s="25"/>
      <c r="B51" s="123" t="s">
        <v>133</v>
      </c>
      <c r="C51" s="75"/>
      <c r="D51" s="24"/>
      <c r="E51" s="340"/>
      <c r="F51" s="341"/>
      <c r="G51" s="342"/>
      <c r="H51" s="89"/>
      <c r="I51" s="27">
        <f t="shared" si="5"/>
        <v>0</v>
      </c>
      <c r="J51" s="382"/>
      <c r="K51" s="70"/>
      <c r="O51" s="396"/>
      <c r="P51" s="156"/>
      <c r="Q51" s="156"/>
    </row>
    <row r="52" spans="1:17" ht="18">
      <c r="A52" s="25"/>
      <c r="B52" s="123" t="s">
        <v>134</v>
      </c>
      <c r="C52" s="75"/>
      <c r="D52" s="24"/>
      <c r="E52" s="340"/>
      <c r="F52" s="341"/>
      <c r="G52" s="342"/>
      <c r="H52" s="89"/>
      <c r="I52" s="27">
        <f t="shared" si="5"/>
        <v>0</v>
      </c>
      <c r="J52" s="382"/>
      <c r="K52" s="70"/>
      <c r="O52" s="396"/>
      <c r="P52" s="156"/>
      <c r="Q52" s="156"/>
    </row>
    <row r="53" spans="1:17" ht="18">
      <c r="A53" s="25"/>
      <c r="B53" s="123" t="s">
        <v>135</v>
      </c>
      <c r="C53" s="75"/>
      <c r="D53" s="24"/>
      <c r="E53" s="340"/>
      <c r="F53" s="341"/>
      <c r="G53" s="342"/>
      <c r="H53" s="89"/>
      <c r="I53" s="27">
        <f t="shared" si="5"/>
        <v>0</v>
      </c>
      <c r="J53" s="382"/>
      <c r="K53" s="70"/>
      <c r="O53" s="397"/>
      <c r="P53" s="156"/>
      <c r="Q53" s="156"/>
    </row>
    <row r="54" spans="1:17" ht="18.75" thickBot="1">
      <c r="A54" s="25"/>
      <c r="B54" s="123" t="s">
        <v>136</v>
      </c>
      <c r="C54" s="75"/>
      <c r="D54" s="24"/>
      <c r="E54" s="340"/>
      <c r="F54" s="341"/>
      <c r="G54" s="342"/>
      <c r="H54" s="89"/>
      <c r="I54" s="27">
        <f t="shared" si="5"/>
        <v>0</v>
      </c>
      <c r="J54" s="382"/>
      <c r="K54" s="70"/>
      <c r="O54" s="149"/>
      <c r="P54" s="150"/>
      <c r="Q54" s="150"/>
    </row>
    <row r="55" spans="1:17" ht="15" thickBot="1">
      <c r="A55" s="25"/>
      <c r="B55" s="13"/>
      <c r="C55" s="75"/>
      <c r="D55" s="24"/>
      <c r="E55" s="340"/>
      <c r="F55" s="341"/>
      <c r="G55" s="342"/>
      <c r="H55" s="89"/>
      <c r="I55" s="27">
        <f t="shared" si="5"/>
        <v>0</v>
      </c>
      <c r="J55" s="382"/>
      <c r="K55" s="69"/>
      <c r="O55" s="149"/>
      <c r="P55" s="150"/>
      <c r="Q55" s="150"/>
    </row>
    <row r="56" spans="1:17" ht="90.75" thickBot="1">
      <c r="A56" s="32">
        <v>6</v>
      </c>
      <c r="B56" s="170" t="s">
        <v>137</v>
      </c>
      <c r="C56" s="76"/>
      <c r="D56" s="343"/>
      <c r="E56" s="343"/>
      <c r="F56" s="343"/>
      <c r="G56" s="343"/>
      <c r="H56" s="344"/>
      <c r="I56" s="10">
        <f>SUM(I57:I60)</f>
        <v>600</v>
      </c>
      <c r="J56" s="382"/>
      <c r="K56" s="69"/>
      <c r="O56" s="392" t="s">
        <v>138</v>
      </c>
      <c r="P56" s="156"/>
      <c r="Q56" s="156"/>
    </row>
    <row r="57" spans="1:17" ht="25.5">
      <c r="A57" s="13"/>
      <c r="B57" s="172" t="s">
        <v>139</v>
      </c>
      <c r="C57" s="82"/>
      <c r="D57" s="126">
        <v>10</v>
      </c>
      <c r="E57" s="14" t="s">
        <v>42</v>
      </c>
      <c r="F57" s="15">
        <v>20</v>
      </c>
      <c r="G57" s="16" t="s">
        <v>140</v>
      </c>
      <c r="H57" s="124">
        <v>3</v>
      </c>
      <c r="I57" s="27">
        <f>D57*F57*H57</f>
        <v>600</v>
      </c>
      <c r="J57" s="382"/>
      <c r="K57" s="69"/>
      <c r="O57" s="393"/>
      <c r="P57" s="156"/>
      <c r="Q57" s="156"/>
    </row>
    <row r="58" spans="1:17" ht="12.75">
      <c r="A58" s="17"/>
      <c r="B58" s="17"/>
      <c r="C58" s="82"/>
      <c r="D58" s="18"/>
      <c r="E58" s="19"/>
      <c r="F58" s="20"/>
      <c r="G58" s="19"/>
      <c r="H58" s="125"/>
      <c r="I58" s="27">
        <f t="shared" ref="I58:I60" si="6">D58*F58*H58</f>
        <v>0</v>
      </c>
      <c r="J58" s="382"/>
      <c r="K58" s="69"/>
      <c r="O58" s="393"/>
      <c r="P58" s="156"/>
      <c r="Q58" s="156"/>
    </row>
    <row r="59" spans="1:17" ht="12.75">
      <c r="A59" s="17"/>
      <c r="B59" s="17"/>
      <c r="C59" s="82"/>
      <c r="D59" s="18"/>
      <c r="E59" s="19"/>
      <c r="F59" s="20"/>
      <c r="G59" s="19"/>
      <c r="H59" s="125"/>
      <c r="I59" s="27">
        <f t="shared" si="6"/>
        <v>0</v>
      </c>
      <c r="J59" s="382"/>
      <c r="K59" s="69"/>
      <c r="O59" s="394"/>
      <c r="P59" s="156"/>
      <c r="Q59" s="156"/>
    </row>
    <row r="60" spans="1:17" ht="15" thickBot="1">
      <c r="A60" s="17"/>
      <c r="B60" s="17"/>
      <c r="C60" s="82"/>
      <c r="D60" s="18"/>
      <c r="E60" s="19"/>
      <c r="F60" s="20"/>
      <c r="G60" s="19"/>
      <c r="H60" s="125"/>
      <c r="I60" s="27">
        <f t="shared" si="6"/>
        <v>0</v>
      </c>
      <c r="J60" s="382"/>
      <c r="K60" s="69"/>
      <c r="O60" s="149"/>
      <c r="P60" s="150"/>
      <c r="Q60" s="150"/>
    </row>
    <row r="61" spans="1:17" ht="26.25" customHeight="1" thickBot="1">
      <c r="A61" s="32">
        <v>7</v>
      </c>
      <c r="B61" s="170" t="s">
        <v>61</v>
      </c>
      <c r="C61" s="76"/>
      <c r="D61" s="343"/>
      <c r="E61" s="343"/>
      <c r="F61" s="343"/>
      <c r="G61" s="343"/>
      <c r="H61" s="344"/>
      <c r="I61" s="10">
        <f>SUM(I62:I63)</f>
        <v>0</v>
      </c>
      <c r="J61" s="382"/>
      <c r="K61" s="69"/>
      <c r="O61" s="398" t="s">
        <v>141</v>
      </c>
      <c r="P61" s="156"/>
      <c r="Q61" s="156"/>
    </row>
    <row r="62" spans="1:17" ht="12.75">
      <c r="A62" s="13"/>
      <c r="B62" s="104"/>
      <c r="C62" s="81"/>
      <c r="D62" s="81"/>
      <c r="E62" s="126" t="s">
        <v>142</v>
      </c>
      <c r="F62" s="16"/>
      <c r="G62" s="126" t="s">
        <v>68</v>
      </c>
      <c r="H62" s="87"/>
      <c r="I62" s="27">
        <f>D62*F62*H62</f>
        <v>0</v>
      </c>
      <c r="J62" s="382"/>
      <c r="K62" s="69"/>
      <c r="O62" s="396"/>
      <c r="P62" s="156"/>
      <c r="Q62" s="156"/>
    </row>
    <row r="63" spans="1:17" ht="13.5" thickBot="1">
      <c r="A63" s="104"/>
      <c r="B63" s="104"/>
      <c r="C63" s="82"/>
      <c r="D63" s="82"/>
      <c r="E63" s="127" t="s">
        <v>143</v>
      </c>
      <c r="F63" s="26"/>
      <c r="G63" s="127" t="s">
        <v>144</v>
      </c>
      <c r="H63" s="88"/>
      <c r="I63" s="27">
        <f>D63*F63*H63</f>
        <v>0</v>
      </c>
      <c r="J63" s="382"/>
      <c r="K63" s="69"/>
      <c r="O63" s="397"/>
      <c r="P63" s="156"/>
      <c r="Q63" s="156"/>
    </row>
    <row r="64" spans="1:17" ht="19.5" thickBot="1">
      <c r="A64" s="137"/>
      <c r="B64" s="345" t="s">
        <v>62</v>
      </c>
      <c r="C64" s="346"/>
      <c r="D64" s="346"/>
      <c r="E64" s="346"/>
      <c r="F64" s="346"/>
      <c r="G64" s="346"/>
      <c r="H64" s="347"/>
      <c r="I64" s="138">
        <f>I45+I34+I11+I5+I22+I56</f>
        <v>110200</v>
      </c>
      <c r="J64" s="383"/>
      <c r="K64" s="71"/>
      <c r="O64" s="149"/>
      <c r="P64" s="150"/>
      <c r="Q64" s="150"/>
    </row>
    <row r="65" spans="1:17" ht="51.75" customHeight="1" thickBot="1">
      <c r="A65" s="31">
        <v>8</v>
      </c>
      <c r="B65" s="31" t="s">
        <v>63</v>
      </c>
      <c r="C65" s="74"/>
      <c r="D65" s="29"/>
      <c r="E65" s="29"/>
      <c r="F65" s="29"/>
      <c r="G65" s="29"/>
      <c r="H65" s="91"/>
      <c r="I65" s="38">
        <f>I66</f>
        <v>5510</v>
      </c>
      <c r="J65" s="129"/>
      <c r="K65" s="71"/>
      <c r="O65" s="392" t="s">
        <v>145</v>
      </c>
      <c r="P65" s="150"/>
      <c r="Q65" s="150"/>
    </row>
    <row r="66" spans="1:17" ht="36.75" customHeight="1" thickBot="1">
      <c r="A66" s="30"/>
      <c r="B66" s="30" t="s">
        <v>146</v>
      </c>
      <c r="C66" s="77"/>
      <c r="D66" s="57">
        <v>0.05</v>
      </c>
      <c r="E66" s="58"/>
      <c r="F66" s="58"/>
      <c r="G66" s="58"/>
      <c r="H66" s="92">
        <f>I64</f>
        <v>110200</v>
      </c>
      <c r="I66" s="39">
        <f>D66*H66</f>
        <v>5510</v>
      </c>
      <c r="J66" s="130"/>
      <c r="K66" s="69"/>
      <c r="O66" s="394"/>
      <c r="P66" s="150"/>
      <c r="Q66" s="150"/>
    </row>
    <row r="67" spans="1:17" ht="30.75" thickBot="1">
      <c r="A67" s="134"/>
      <c r="B67" s="134" t="s">
        <v>65</v>
      </c>
      <c r="C67" s="135"/>
      <c r="D67" s="135"/>
      <c r="E67" s="135"/>
      <c r="F67" s="135"/>
      <c r="G67" s="135"/>
      <c r="H67" s="139"/>
      <c r="I67" s="136">
        <f>I64+I65</f>
        <v>115710</v>
      </c>
      <c r="J67" s="130"/>
      <c r="K67" s="69"/>
      <c r="O67" s="149"/>
      <c r="P67" s="150"/>
      <c r="Q67" s="150"/>
    </row>
    <row r="68" spans="1:17" ht="39" customHeight="1" thickBot="1">
      <c r="A68" s="32">
        <v>9</v>
      </c>
      <c r="B68" s="170" t="s">
        <v>66</v>
      </c>
      <c r="C68" s="76"/>
      <c r="D68" s="343"/>
      <c r="E68" s="343"/>
      <c r="F68" s="343"/>
      <c r="G68" s="343"/>
      <c r="H68" s="344"/>
      <c r="I68" s="38"/>
      <c r="J68" s="130"/>
      <c r="K68" s="71"/>
      <c r="O68" s="392" t="s">
        <v>147</v>
      </c>
      <c r="P68" s="156"/>
      <c r="Q68" s="156"/>
    </row>
    <row r="69" spans="1:17" ht="26.25" thickBot="1">
      <c r="A69" s="83"/>
      <c r="B69" s="83" t="s">
        <v>148</v>
      </c>
      <c r="C69" s="62"/>
      <c r="D69" s="61">
        <v>1</v>
      </c>
      <c r="E69" s="61" t="s">
        <v>68</v>
      </c>
      <c r="F69" s="61">
        <v>1</v>
      </c>
      <c r="G69" s="60" t="s">
        <v>69</v>
      </c>
      <c r="H69" s="93">
        <v>10000</v>
      </c>
      <c r="I69" s="68">
        <f>D69*F69*H69</f>
        <v>10000</v>
      </c>
      <c r="J69" s="130"/>
      <c r="K69" s="69"/>
      <c r="O69" s="393"/>
      <c r="P69" s="156"/>
      <c r="Q69" s="156"/>
    </row>
    <row r="70" spans="1:17" ht="26.25" thickBot="1">
      <c r="A70" s="83"/>
      <c r="B70" s="83" t="s">
        <v>67</v>
      </c>
      <c r="C70" s="78"/>
      <c r="D70" s="59">
        <v>1</v>
      </c>
      <c r="E70" s="59" t="s">
        <v>68</v>
      </c>
      <c r="F70" s="59">
        <v>1</v>
      </c>
      <c r="G70" s="60" t="s">
        <v>69</v>
      </c>
      <c r="H70" s="94"/>
      <c r="I70" s="68">
        <f t="shared" ref="I70:I71" si="7">D70*F70*H70</f>
        <v>0</v>
      </c>
      <c r="J70" s="130"/>
      <c r="K70" s="69"/>
      <c r="O70" s="394"/>
      <c r="P70" s="156"/>
      <c r="Q70" s="156"/>
    </row>
    <row r="71" spans="1:17" ht="37.5" thickTop="1" thickBot="1">
      <c r="A71" s="83"/>
      <c r="B71" s="83" t="s">
        <v>67</v>
      </c>
      <c r="C71" s="78"/>
      <c r="D71" s="59">
        <v>1</v>
      </c>
      <c r="E71" s="59" t="s">
        <v>68</v>
      </c>
      <c r="F71" s="59">
        <v>1</v>
      </c>
      <c r="G71" s="60" t="s">
        <v>69</v>
      </c>
      <c r="H71" s="95"/>
      <c r="I71" s="68">
        <f t="shared" si="7"/>
        <v>0</v>
      </c>
      <c r="J71" s="130"/>
      <c r="K71" s="103" t="s">
        <v>149</v>
      </c>
      <c r="O71" s="149"/>
      <c r="P71" s="150"/>
      <c r="Q71" s="150"/>
    </row>
    <row r="72" spans="1:17" ht="20.25" thickTop="1" thickBot="1">
      <c r="A72" s="145"/>
      <c r="B72" s="145" t="s">
        <v>72</v>
      </c>
      <c r="C72" s="140"/>
      <c r="D72" s="140"/>
      <c r="E72" s="140"/>
      <c r="F72" s="140"/>
      <c r="G72" s="140"/>
      <c r="H72" s="141"/>
      <c r="I72" s="142">
        <f>I67</f>
        <v>115710</v>
      </c>
      <c r="J72" s="142">
        <f>I72</f>
        <v>115710</v>
      </c>
      <c r="K72" s="115">
        <f>J72/$I$78</f>
        <v>0.88524213908652738</v>
      </c>
      <c r="O72" s="149"/>
      <c r="P72" s="150"/>
      <c r="Q72" s="150"/>
    </row>
    <row r="73" spans="1:17" ht="26.25" customHeight="1" thickBot="1">
      <c r="A73" s="31">
        <f>10</f>
        <v>10</v>
      </c>
      <c r="B73" s="31" t="s">
        <v>73</v>
      </c>
      <c r="C73" s="74"/>
      <c r="D73" s="5"/>
      <c r="E73" s="5"/>
      <c r="F73" s="5"/>
      <c r="G73" s="5"/>
      <c r="H73" s="96"/>
      <c r="I73" s="131"/>
      <c r="J73" s="111">
        <f>SUM(J74:J76)</f>
        <v>15000</v>
      </c>
      <c r="K73" s="111"/>
      <c r="O73" s="395" t="s">
        <v>150</v>
      </c>
      <c r="P73" s="156"/>
      <c r="Q73" s="156"/>
    </row>
    <row r="74" spans="1:17" ht="15" thickBot="1">
      <c r="A74" s="7"/>
      <c r="B74" s="7" t="s">
        <v>151</v>
      </c>
      <c r="C74" s="79"/>
      <c r="D74" s="61">
        <v>1</v>
      </c>
      <c r="E74" s="61" t="s">
        <v>68</v>
      </c>
      <c r="F74" s="61">
        <v>1</v>
      </c>
      <c r="G74" s="60" t="s">
        <v>74</v>
      </c>
      <c r="H74" s="97">
        <v>5000</v>
      </c>
      <c r="I74" s="132"/>
      <c r="J74" s="112">
        <f>H74</f>
        <v>5000</v>
      </c>
      <c r="K74" s="115">
        <f t="shared" ref="K74:K75" si="8">J74/$I$78</f>
        <v>3.8252620304490857E-2</v>
      </c>
      <c r="O74" s="396"/>
      <c r="P74" s="156"/>
      <c r="Q74" s="156"/>
    </row>
    <row r="75" spans="1:17" ht="15" thickBot="1">
      <c r="A75" s="28"/>
      <c r="B75" s="28" t="s">
        <v>152</v>
      </c>
      <c r="C75" s="80"/>
      <c r="D75" s="61">
        <v>1</v>
      </c>
      <c r="E75" s="61" t="s">
        <v>68</v>
      </c>
      <c r="F75" s="61">
        <v>1</v>
      </c>
      <c r="G75" s="60" t="s">
        <v>74</v>
      </c>
      <c r="H75" s="98">
        <v>10000</v>
      </c>
      <c r="I75" s="132"/>
      <c r="J75" s="112">
        <f t="shared" ref="J75" si="9">H75</f>
        <v>10000</v>
      </c>
      <c r="K75" s="115">
        <f t="shared" si="8"/>
        <v>7.6505240608981714E-2</v>
      </c>
      <c r="O75" s="397"/>
      <c r="P75" s="156"/>
      <c r="Q75" s="156"/>
    </row>
    <row r="76" spans="1:17" ht="15" thickBot="1">
      <c r="A76" s="28"/>
      <c r="B76" s="28"/>
      <c r="C76" s="80"/>
      <c r="D76" s="61">
        <v>1</v>
      </c>
      <c r="E76" s="61" t="s">
        <v>68</v>
      </c>
      <c r="F76" s="61">
        <v>1</v>
      </c>
      <c r="G76" s="60" t="s">
        <v>74</v>
      </c>
      <c r="H76" s="98"/>
      <c r="I76" s="132"/>
      <c r="J76" s="112"/>
      <c r="K76" s="115">
        <f>IFERROR(J76/$I$78,"")</f>
        <v>0</v>
      </c>
      <c r="O76" s="149"/>
      <c r="P76" s="150"/>
      <c r="Q76" s="150"/>
    </row>
    <row r="77" spans="1:17" ht="15" thickBot="1">
      <c r="A77" s="28"/>
      <c r="B77" s="28"/>
      <c r="C77" s="80"/>
      <c r="D77" s="61">
        <v>1</v>
      </c>
      <c r="E77" s="61" t="s">
        <v>68</v>
      </c>
      <c r="F77" s="61">
        <v>1</v>
      </c>
      <c r="G77" s="60" t="s">
        <v>74</v>
      </c>
      <c r="H77" s="98"/>
      <c r="I77" s="132"/>
      <c r="J77" s="113"/>
      <c r="K77" s="115">
        <f>IFERROR(J77/$I$78,"")</f>
        <v>0</v>
      </c>
      <c r="O77" s="149"/>
      <c r="P77" s="150"/>
      <c r="Q77" s="150"/>
    </row>
    <row r="78" spans="1:17" ht="19.5" thickTop="1">
      <c r="A78" s="145"/>
      <c r="B78" s="349" t="s">
        <v>153</v>
      </c>
      <c r="C78" s="350"/>
      <c r="D78" s="350"/>
      <c r="E78" s="350"/>
      <c r="F78" s="350"/>
      <c r="G78" s="350"/>
      <c r="H78" s="351"/>
      <c r="I78" s="352">
        <f>I72+J73</f>
        <v>130710</v>
      </c>
      <c r="J78" s="353"/>
      <c r="K78" s="116">
        <f>SUM(K72:K77)</f>
        <v>0.99999999999999989</v>
      </c>
      <c r="O78" s="149"/>
      <c r="P78" s="150"/>
      <c r="Q78" s="150"/>
    </row>
    <row r="79" spans="1:17">
      <c r="A79" s="1"/>
      <c r="B79" s="1"/>
      <c r="C79" s="1"/>
      <c r="D79" s="1"/>
      <c r="E79" s="1"/>
      <c r="F79" s="1"/>
      <c r="G79" s="1"/>
      <c r="H79" s="84"/>
      <c r="I79" s="1"/>
      <c r="J79" s="1"/>
      <c r="K79" s="69"/>
      <c r="O79" s="149"/>
      <c r="P79" s="150"/>
      <c r="Q79" s="150"/>
    </row>
    <row r="80" spans="1:17" ht="37.15" customHeight="1">
      <c r="A80" s="63"/>
      <c r="B80" s="348" t="s">
        <v>88</v>
      </c>
      <c r="C80" s="348"/>
      <c r="D80" s="348"/>
      <c r="E80" s="348"/>
      <c r="F80" s="348"/>
      <c r="G80" s="348"/>
      <c r="H80" s="348"/>
      <c r="I80" s="348"/>
      <c r="J80" s="348"/>
      <c r="K80" s="348"/>
      <c r="O80" s="149"/>
      <c r="P80" s="150"/>
      <c r="Q80" s="150"/>
    </row>
    <row r="81" spans="1:17">
      <c r="A81" s="117"/>
      <c r="B81" s="64"/>
      <c r="C81" s="64"/>
      <c r="D81" s="64"/>
      <c r="E81" s="64"/>
      <c r="F81" s="64"/>
      <c r="G81" s="64"/>
      <c r="H81" s="99"/>
      <c r="I81" s="64"/>
      <c r="J81" s="64"/>
      <c r="K81" s="69"/>
      <c r="O81" s="149"/>
      <c r="P81" s="150"/>
      <c r="Q81" s="150"/>
    </row>
    <row r="82" spans="1:17" ht="18.75">
      <c r="A82" s="108"/>
      <c r="B82" s="354" t="s">
        <v>77</v>
      </c>
      <c r="C82" s="354"/>
      <c r="D82" s="354"/>
      <c r="E82" s="354"/>
      <c r="F82" s="354"/>
      <c r="G82" s="354"/>
      <c r="H82" s="354"/>
      <c r="I82" s="354"/>
      <c r="J82" s="354"/>
      <c r="K82" s="69"/>
      <c r="O82" s="149"/>
      <c r="P82" s="150"/>
      <c r="Q82" s="150"/>
    </row>
    <row r="83" spans="1:17" ht="22.9" customHeight="1">
      <c r="A83" s="108"/>
      <c r="B83" s="354"/>
      <c r="C83" s="354"/>
      <c r="D83" s="354"/>
      <c r="E83" s="354"/>
      <c r="F83" s="354"/>
      <c r="G83" s="354"/>
      <c r="H83" s="354"/>
      <c r="I83" s="354"/>
      <c r="J83" s="354"/>
      <c r="K83" s="69"/>
      <c r="O83" s="149"/>
      <c r="P83" s="150"/>
      <c r="Q83" s="150"/>
    </row>
    <row r="84" spans="1:17" ht="20.25">
      <c r="A84" s="108"/>
      <c r="B84" s="355"/>
      <c r="C84" s="355"/>
      <c r="D84" s="355"/>
      <c r="E84" s="355"/>
      <c r="F84" s="355"/>
      <c r="G84" s="355"/>
      <c r="H84" s="355"/>
      <c r="I84" s="355"/>
      <c r="J84" s="355"/>
      <c r="K84" s="69"/>
      <c r="O84" s="149"/>
      <c r="P84" s="150"/>
      <c r="Q84" s="150"/>
    </row>
    <row r="85" spans="1:17" ht="40.9" customHeight="1">
      <c r="A85" s="108"/>
      <c r="B85" s="348" t="s">
        <v>154</v>
      </c>
      <c r="C85" s="348"/>
      <c r="D85" s="348"/>
      <c r="E85" s="348"/>
      <c r="F85" s="348"/>
      <c r="G85" s="348"/>
      <c r="H85" s="348"/>
      <c r="I85" s="348"/>
      <c r="J85" s="348"/>
      <c r="K85" s="69"/>
      <c r="O85" s="149"/>
      <c r="P85" s="150"/>
      <c r="Q85" s="150"/>
    </row>
    <row r="86" spans="1:17">
      <c r="A86" s="117"/>
      <c r="B86" s="64"/>
      <c r="C86" s="64"/>
      <c r="D86" s="64"/>
      <c r="E86" s="64"/>
      <c r="F86" s="64"/>
      <c r="G86" s="64"/>
      <c r="H86" s="99"/>
      <c r="I86" s="64"/>
      <c r="J86" s="64"/>
      <c r="K86" s="69"/>
      <c r="O86" s="149"/>
      <c r="P86" s="150"/>
      <c r="Q86" s="150"/>
    </row>
    <row r="87" spans="1:17" ht="16.5">
      <c r="A87" s="118"/>
      <c r="B87" s="65"/>
      <c r="C87" s="65"/>
      <c r="D87" s="64"/>
      <c r="E87" s="64"/>
      <c r="F87" s="64"/>
      <c r="G87" s="64"/>
      <c r="H87" s="99"/>
      <c r="I87" s="64"/>
      <c r="J87" s="64"/>
      <c r="K87" s="69"/>
      <c r="O87" s="149"/>
      <c r="P87" s="150"/>
      <c r="Q87" s="150"/>
    </row>
    <row r="88" spans="1:17" ht="25.5" customHeight="1">
      <c r="A88" s="107"/>
      <c r="B88" s="348" t="s">
        <v>89</v>
      </c>
      <c r="C88" s="348"/>
      <c r="D88" s="348"/>
      <c r="E88" s="348"/>
      <c r="F88" s="348"/>
      <c r="G88" s="348"/>
      <c r="H88" s="348"/>
      <c r="I88" s="348"/>
      <c r="J88" s="348"/>
      <c r="K88" s="69"/>
      <c r="O88" s="384" t="s">
        <v>155</v>
      </c>
      <c r="P88" s="156"/>
      <c r="Q88" s="156"/>
    </row>
    <row r="89" spans="1:17" ht="28.15" customHeight="1">
      <c r="A89" s="107"/>
      <c r="B89" s="348"/>
      <c r="C89" s="348"/>
      <c r="D89" s="348"/>
      <c r="E89" s="348"/>
      <c r="F89" s="348"/>
      <c r="G89" s="348"/>
      <c r="H89" s="348"/>
      <c r="I89" s="348"/>
      <c r="J89" s="348"/>
      <c r="K89" s="69"/>
      <c r="O89" s="385"/>
      <c r="P89" s="156"/>
      <c r="Q89" s="156"/>
    </row>
    <row r="90" spans="1:17" ht="12.75">
      <c r="A90" s="33"/>
      <c r="B90" s="1"/>
      <c r="C90" s="1"/>
      <c r="D90" s="1"/>
      <c r="E90" s="1"/>
      <c r="F90" s="1"/>
      <c r="G90" s="1"/>
      <c r="H90" s="84"/>
      <c r="I90" s="1"/>
      <c r="J90" s="1"/>
      <c r="K90" s="69"/>
      <c r="O90" s="386"/>
      <c r="P90" s="156"/>
      <c r="Q90" s="156"/>
    </row>
    <row r="91" spans="1:17">
      <c r="A91" s="33"/>
      <c r="B91" s="1"/>
      <c r="C91" s="1"/>
      <c r="D91" s="1"/>
      <c r="E91" s="1"/>
      <c r="F91" s="1"/>
      <c r="G91" s="1"/>
      <c r="H91" s="84"/>
      <c r="I91" s="1"/>
      <c r="J91" s="1"/>
      <c r="K91" s="69"/>
    </row>
    <row r="92" spans="1:17" ht="19.5">
      <c r="A92" s="109"/>
      <c r="K92" s="69"/>
    </row>
    <row r="93" spans="1:17" ht="58.5" customHeight="1">
      <c r="A93" s="44"/>
      <c r="K93" s="69"/>
    </row>
  </sheetData>
  <sheetProtection algorithmName="SHA-512" hashValue="x+84O9E23IK0Mmvg7GmCaN7WMrN3Z0P0GLohbNxw6EDAMrhafQxMuSGGb1KDPWlskp0UEdXMb8vcRuj8RK+EYA==" saltValue="iFIc7VBlzzFNe7MqtPQnXg==" spinCount="100000" sheet="1" objects="1" scenarios="1" selectLockedCells="1" selectUnlockedCells="1"/>
  <protectedRanges>
    <protectedRange algorithmName="SHA-512" hashValue="DOHc2yQ59uJi1mLfGgr9znuQ6E7r0Wt50MhD01Max5w5uONcsifvVguSdFIs47WNaspFtHUDgeIBC8d2UibZ/w==" saltValue="Ec9m2tIrvPN/IzKkRPrgMg==" spinCount="100000" sqref="A3" name="Bereich2"/>
    <protectedRange algorithmName="SHA-512" hashValue="DOHc2yQ59uJi1mLfGgr9znuQ6E7r0Wt50MhD01Max5w5uONcsifvVguSdFIs47WNaspFtHUDgeIBC8d2UibZ/w==" saltValue="Ec9m2tIrvPN/IzKkRPrgMg==" spinCount="100000" sqref="O3:X3" name="Bereich2_1"/>
  </protectedRanges>
  <mergeCells count="72">
    <mergeCell ref="O5:O9"/>
    <mergeCell ref="O61:O63"/>
    <mergeCell ref="O65:O66"/>
    <mergeCell ref="O68:O70"/>
    <mergeCell ref="O73:O75"/>
    <mergeCell ref="E18:G18"/>
    <mergeCell ref="O88:O90"/>
    <mergeCell ref="O11:O20"/>
    <mergeCell ref="O22:O29"/>
    <mergeCell ref="O34:O43"/>
    <mergeCell ref="O45:O53"/>
    <mergeCell ref="O56:O59"/>
    <mergeCell ref="E53:G53"/>
    <mergeCell ref="E48:G48"/>
    <mergeCell ref="E49:G49"/>
    <mergeCell ref="E50:G50"/>
    <mergeCell ref="E51:G51"/>
    <mergeCell ref="E52:G52"/>
    <mergeCell ref="E19:G19"/>
    <mergeCell ref="D45:H45"/>
    <mergeCell ref="E14:G14"/>
    <mergeCell ref="A1:I1"/>
    <mergeCell ref="E46:G46"/>
    <mergeCell ref="E47:G47"/>
    <mergeCell ref="D34:H34"/>
    <mergeCell ref="E20:G20"/>
    <mergeCell ref="E21:G21"/>
    <mergeCell ref="D22:H22"/>
    <mergeCell ref="E23:G23"/>
    <mergeCell ref="B4:H4"/>
    <mergeCell ref="I4:J4"/>
    <mergeCell ref="D5:H5"/>
    <mergeCell ref="D11:H11"/>
    <mergeCell ref="E12:G12"/>
    <mergeCell ref="E13:G13"/>
    <mergeCell ref="E17:G17"/>
    <mergeCell ref="J5:J64"/>
    <mergeCell ref="E15:G15"/>
    <mergeCell ref="E16:G16"/>
    <mergeCell ref="D61:H61"/>
    <mergeCell ref="E24:G24"/>
    <mergeCell ref="E25:G25"/>
    <mergeCell ref="E26:G26"/>
    <mergeCell ref="E27:G27"/>
    <mergeCell ref="E28:G28"/>
    <mergeCell ref="E29:G29"/>
    <mergeCell ref="E35:G35"/>
    <mergeCell ref="E36:G36"/>
    <mergeCell ref="E42:G42"/>
    <mergeCell ref="E30:G30"/>
    <mergeCell ref="E31:G31"/>
    <mergeCell ref="E32:G32"/>
    <mergeCell ref="E33:G33"/>
    <mergeCell ref="B88:J89"/>
    <mergeCell ref="B78:H78"/>
    <mergeCell ref="I78:J78"/>
    <mergeCell ref="B82:J83"/>
    <mergeCell ref="B84:J84"/>
    <mergeCell ref="B85:J85"/>
    <mergeCell ref="B80:K80"/>
    <mergeCell ref="D68:H68"/>
    <mergeCell ref="D56:H56"/>
    <mergeCell ref="B64:H64"/>
    <mergeCell ref="E43:G43"/>
    <mergeCell ref="E44:G44"/>
    <mergeCell ref="E37:G37"/>
    <mergeCell ref="E38:G38"/>
    <mergeCell ref="E39:G39"/>
    <mergeCell ref="E54:G54"/>
    <mergeCell ref="E55:G55"/>
    <mergeCell ref="E40:G40"/>
    <mergeCell ref="E41:G41"/>
  </mergeCells>
  <conditionalFormatting sqref="A1 J1:K1 A2:K5 O1 R1:W1">
    <cfRule type="expression" dxfId="20" priority="27">
      <formula>#REF!="Örtlicher Zuschuss"</formula>
    </cfRule>
  </conditionalFormatting>
  <conditionalFormatting sqref="A1 J1:N1 A2:Q2 A3:N3 A4:Q5 A6:N9 P6:Q9 A10:Q11 A12:N13 P12:Q20 A14:A18 C14:N18 A19:N20 A21:Q22 A23:A28 C23:N28 P23:Q29 I24:I29 A29:N29 A35:A40 C35:N40 P35:Q43 A41:N43 A44:Q45 H46:N53 P46:Q53 A46:A55 C46:E55 H54:Q55 B55 A56:Q56 P57:Q59 A60:Q61 P62:Q63 A64:Q65 A66:N66 P66:Q66 A67:Q68 A69:N70 P69:Q70 B70:B71 A71:Q73 A74:N75 P74:Q75 A76:Q79 A80:B80 L80:Q80 A81:Q88 P89:Q90 A89:N93 A94:Q98">
    <cfRule type="expression" dxfId="19" priority="24">
      <formula>#REF!="Örtlicher Zuschuss"</formula>
    </cfRule>
  </conditionalFormatting>
  <conditionalFormatting sqref="A1">
    <cfRule type="expression" dxfId="18" priority="238">
      <formula>#REF!=""</formula>
    </cfRule>
  </conditionalFormatting>
  <conditionalFormatting sqref="A61:B61">
    <cfRule type="expression" dxfId="17" priority="28">
      <formula>#REF!="Änderung"</formula>
    </cfRule>
  </conditionalFormatting>
  <conditionalFormatting sqref="A75:C77">
    <cfRule type="expression" dxfId="16" priority="30">
      <formula>#REF!="Änderung"</formula>
    </cfRule>
  </conditionalFormatting>
  <conditionalFormatting sqref="A62:E63">
    <cfRule type="expression" dxfId="15" priority="4">
      <formula>#REF!="Örtlicher Zuschuss"</formula>
    </cfRule>
  </conditionalFormatting>
  <conditionalFormatting sqref="A6:K13 A64:K79 A34:K34 A56:K61 A14:A18 C14:K18 A19:K22 A23:A28 C23:K28 I24:I29 A29:K29 A35:A40 C35:K40 A41:K45 A46:A55 C46:E55 H46:K55 A80:B80 A81:K89 G62:K63 A62:E63">
    <cfRule type="expression" dxfId="14" priority="162">
      <formula>#REF!= "Örtlicher Zuschuss"</formula>
    </cfRule>
  </conditionalFormatting>
  <conditionalFormatting sqref="A30:K33">
    <cfRule type="expression" dxfId="13" priority="3">
      <formula>#REF!= "Örtlicher Zuschuss"</formula>
    </cfRule>
  </conditionalFormatting>
  <conditionalFormatting sqref="A57:N59">
    <cfRule type="expression" dxfId="12" priority="17">
      <formula>#REF!="Örtlicher Zuschuss"</formula>
    </cfRule>
  </conditionalFormatting>
  <conditionalFormatting sqref="A30:Q34">
    <cfRule type="expression" dxfId="11" priority="1">
      <formula>#REF!="Örtlicher Zuschuss"</formula>
    </cfRule>
  </conditionalFormatting>
  <conditionalFormatting sqref="B55">
    <cfRule type="expression" dxfId="10" priority="207">
      <formula>#REF!= "Örtlicher Zuschuss"</formula>
    </cfRule>
    <cfRule type="expression" dxfId="9" priority="323">
      <formula>#REF!="Änderung"</formula>
    </cfRule>
  </conditionalFormatting>
  <conditionalFormatting sqref="B46:E55 B6:I10 A6:A55 B11:D11 I11:I12 H12 B12:E13 H13:I21 C14:E16 C17:D18 E17:E21 B19:D22 I22 B23:E29 H23:I33 B30:D45 I34 E35:E44 H35:I44 I45 H46:I55 D56 I56 A57:I60 D61 I61 A62:I64 B68:D68 E30:E33 B14:B18">
    <cfRule type="expression" dxfId="8" priority="262">
      <formula>#REF!="Änderung"</formula>
    </cfRule>
  </conditionalFormatting>
  <conditionalFormatting sqref="B65:I67 A65:A68 I68">
    <cfRule type="expression" dxfId="7" priority="295">
      <formula>#REF!="Änderung"</formula>
    </cfRule>
  </conditionalFormatting>
  <conditionalFormatting sqref="B73:I73 A73:A74 B74:C74 H74:I74">
    <cfRule type="expression" dxfId="6" priority="292">
      <formula>#REF!="Änderung"</formula>
    </cfRule>
  </conditionalFormatting>
  <conditionalFormatting sqref="G62:N63">
    <cfRule type="expression" dxfId="5" priority="7">
      <formula>#REF!="Örtlicher Zuschuss"</formula>
    </cfRule>
  </conditionalFormatting>
  <conditionalFormatting sqref="H75:I77">
    <cfRule type="expression" dxfId="4" priority="66">
      <formula>#REF!="Änderung"</formula>
    </cfRule>
  </conditionalFormatting>
  <conditionalFormatting sqref="I5 I11">
    <cfRule type="expression" dxfId="3" priority="86">
      <formula>#REF!=1</formula>
    </cfRule>
  </conditionalFormatting>
  <conditionalFormatting sqref="I34">
    <cfRule type="expression" dxfId="2" priority="70">
      <formula>#REF!=2</formula>
    </cfRule>
    <cfRule type="expression" dxfId="1" priority="71">
      <formula>#REF!&gt;1000000</formula>
    </cfRule>
  </conditionalFormatting>
  <conditionalFormatting sqref="I67">
    <cfRule type="expression" dxfId="0" priority="83">
      <formula>$K$58=1</formula>
    </cfRule>
  </conditionalFormatting>
  <pageMargins left="0.70866141732283472" right="0.70866141732283472" top="0.78740157480314965" bottom="0.78740157480314965" header="0.31496062992125984" footer="0.31496062992125984"/>
  <pageSetup paperSize="8" scale="88"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608bd2c-4dfd-45dc-8ce9-f29706d0d6de">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37E7CF40AE8E24D8BE59FEA504FB203" ma:contentTypeVersion="11" ma:contentTypeDescription="Create a new document." ma:contentTypeScope="" ma:versionID="74b3789b2f74374bc8ce19efd64edcb9">
  <xsd:schema xmlns:xsd="http://www.w3.org/2001/XMLSchema" xmlns:xs="http://www.w3.org/2001/XMLSchema" xmlns:p="http://schemas.microsoft.com/office/2006/metadata/properties" xmlns:ns2="a608bd2c-4dfd-45dc-8ce9-f29706d0d6de" xmlns:ns3="4b0aadef-2e24-4b2c-97ba-6fd072a325f9" targetNamespace="http://schemas.microsoft.com/office/2006/metadata/properties" ma:root="true" ma:fieldsID="6e69a1795ed52953b8b9345dea71fee0" ns2:_="" ns3:_="">
    <xsd:import namespace="a608bd2c-4dfd-45dc-8ce9-f29706d0d6de"/>
    <xsd:import namespace="4b0aadef-2e24-4b2c-97ba-6fd072a325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2:MediaServiceDateTaken"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08bd2c-4dfd-45dc-8ce9-f29706d0d6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0aed264e-563a-469a-8ebe-271e849ec10c"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b0aadef-2e24-4b2c-97ba-6fd072a325f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9D7FC88-1CAE-44D4-9BD7-36D93A473562}">
  <ds:schemaRefs>
    <ds:schemaRef ds:uri="http://schemas.microsoft.com/office/2006/metadata/properties"/>
    <ds:schemaRef ds:uri="http://schemas.microsoft.com/office/infopath/2007/PartnerControls"/>
    <ds:schemaRef ds:uri="31fa9bbf-caa8-4603-9160-5c0ab3856c49"/>
  </ds:schemaRefs>
</ds:datastoreItem>
</file>

<file path=customXml/itemProps2.xml><?xml version="1.0" encoding="utf-8"?>
<ds:datastoreItem xmlns:ds="http://schemas.openxmlformats.org/officeDocument/2006/customXml" ds:itemID="{E2CBB05C-153D-499B-8B8A-5EB778564F9E}"/>
</file>

<file path=customXml/itemProps3.xml><?xml version="1.0" encoding="utf-8"?>
<ds:datastoreItem xmlns:ds="http://schemas.openxmlformats.org/officeDocument/2006/customXml" ds:itemID="{47A38959-335C-4FD0-80DE-867B6DB282F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Key data</vt:lpstr>
      <vt:lpstr>Financing budget</vt:lpstr>
      <vt:lpstr>Forwarding of funds</vt:lpstr>
      <vt:lpstr>Example</vt:lpstr>
      <vt:lpstr>Example!Print_Area</vt:lpstr>
      <vt:lpstr>'Financing budget'!Print_Area</vt:lpstr>
      <vt:lpstr>'Forwarding of funds'!Print_Area</vt:lpstr>
      <vt:lpstr>'Key data'!Print_Area</vt:lpstr>
      <vt:lpstr>Example!Print_Titles</vt:lpstr>
      <vt:lpstr>'Financing budget'!Print_Titles</vt:lpstr>
      <vt:lpstr>'Forwarding of funds'!Print_Titles</vt:lpstr>
    </vt:vector>
  </TitlesOfParts>
  <Manager/>
  <Company>CAMP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38-10-2-Euro-Budget, Englisch, Stand Oktober 2022</dc:title>
  <dc:subject/>
  <dc:creator>Adrine Grigoryan</dc:creator>
  <cp:keywords/>
  <dc:description/>
  <cp:lastModifiedBy>Argvliani, Salome GIZ GE</cp:lastModifiedBy>
  <cp:revision/>
  <dcterms:created xsi:type="dcterms:W3CDTF">2011-03-24T07:10:37Z</dcterms:created>
  <dcterms:modified xsi:type="dcterms:W3CDTF">2023-07-21T08:51:44Z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0x010100C37E7CF40AE8E24D8BE59FEA504FB203</vt:lpwstr>
  </property>
</Properties>
</file>