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9022E165-AAAE-4311-8EF8-9596998F7104}" xr6:coauthVersionLast="47" xr6:coauthVersionMax="47" xr10:uidLastSave="{00000000-0000-0000-0000-000000000000}"/>
  <bookViews>
    <workbookView xWindow="-108" yWindow="-108" windowWidth="23256" windowHeight="12576" tabRatio="701" xr2:uid="{00000000-000D-0000-FFFF-FFFF00000000}"/>
  </bookViews>
  <sheets>
    <sheet name="ნაკრები" sheetId="5" r:id="rId1"/>
    <sheet name="არქივი, სამშენებლო" sheetId="18" r:id="rId2"/>
    <sheet name="არქივი ელ. სამუშაოები " sheetId="14" r:id="rId3"/>
    <sheet name="გამაგრებითი სამუშაოები" sheetId="19" r:id="rId4"/>
  </sheets>
  <definedNames>
    <definedName name="_xlnm.Print_Area" localSheetId="1">'არქივი, სამშენებლო'!$A$1:$K$43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8" l="1"/>
  <c r="H24" i="18"/>
  <c r="F24" i="18"/>
  <c r="K24" i="18" s="1"/>
  <c r="F13" i="19" l="1"/>
  <c r="H13" i="19"/>
  <c r="J13" i="19"/>
  <c r="F14" i="19"/>
  <c r="H14" i="19"/>
  <c r="J14" i="19"/>
  <c r="J19" i="19"/>
  <c r="H19" i="19"/>
  <c r="F19" i="19"/>
  <c r="J18" i="19"/>
  <c r="H18" i="19"/>
  <c r="F18" i="19"/>
  <c r="J16" i="19"/>
  <c r="H16" i="19"/>
  <c r="F16" i="19"/>
  <c r="J12" i="19"/>
  <c r="H12" i="19"/>
  <c r="F12" i="19"/>
  <c r="J11" i="19"/>
  <c r="H11" i="19"/>
  <c r="F11" i="19"/>
  <c r="K14" i="19" l="1"/>
  <c r="K13" i="19"/>
  <c r="K11" i="19"/>
  <c r="F20" i="19"/>
  <c r="H20" i="19"/>
  <c r="K19" i="19"/>
  <c r="K12" i="19"/>
  <c r="K16" i="19"/>
  <c r="K18" i="19"/>
  <c r="J20" i="19"/>
  <c r="J30" i="18"/>
  <c r="H30" i="18"/>
  <c r="F30" i="18"/>
  <c r="K30" i="18" l="1"/>
  <c r="K20" i="19"/>
  <c r="K21" i="19" s="1"/>
  <c r="K22" i="19" s="1"/>
  <c r="K23" i="19" s="1"/>
  <c r="K24" i="19" s="1"/>
  <c r="K25" i="19" s="1"/>
  <c r="K26" i="19" s="1"/>
  <c r="I5" i="19" l="1"/>
  <c r="D10" i="5"/>
  <c r="J22" i="18"/>
  <c r="H22" i="18"/>
  <c r="F22" i="18"/>
  <c r="K22" i="18" l="1"/>
  <c r="J15" i="18" l="1"/>
  <c r="H15" i="18"/>
  <c r="F15" i="18"/>
  <c r="K15" i="18" l="1"/>
  <c r="J17" i="18"/>
  <c r="H17" i="18"/>
  <c r="F17" i="18"/>
  <c r="K17" i="18" l="1"/>
  <c r="F18" i="14"/>
  <c r="J28" i="18"/>
  <c r="H28" i="18"/>
  <c r="F28" i="18"/>
  <c r="K28" i="18" l="1"/>
  <c r="J16" i="18" l="1"/>
  <c r="H16" i="18"/>
  <c r="F16" i="18"/>
  <c r="K16" i="18" l="1"/>
  <c r="J14" i="14"/>
  <c r="H14" i="14"/>
  <c r="F14" i="14"/>
  <c r="K14" i="14" l="1"/>
  <c r="J27" i="18"/>
  <c r="H27" i="18"/>
  <c r="F27" i="18"/>
  <c r="K27" i="18" l="1"/>
  <c r="J26" i="14" l="1"/>
  <c r="H26" i="14"/>
  <c r="F26" i="14"/>
  <c r="J24" i="14"/>
  <c r="H24" i="14"/>
  <c r="F24" i="14"/>
  <c r="J23" i="14"/>
  <c r="H23" i="14"/>
  <c r="F23" i="14"/>
  <c r="J21" i="14"/>
  <c r="H21" i="14"/>
  <c r="F21" i="14"/>
  <c r="J19" i="14"/>
  <c r="H19" i="14"/>
  <c r="F19" i="14"/>
  <c r="J18" i="14"/>
  <c r="H18" i="14"/>
  <c r="J17" i="14"/>
  <c r="H17" i="14"/>
  <c r="F17" i="14"/>
  <c r="J16" i="14"/>
  <c r="H16" i="14"/>
  <c r="F16" i="14"/>
  <c r="J13" i="14"/>
  <c r="H13" i="14"/>
  <c r="F13" i="14"/>
  <c r="J12" i="14"/>
  <c r="H12" i="14"/>
  <c r="F12" i="14"/>
  <c r="K16" i="14" l="1"/>
  <c r="K13" i="14"/>
  <c r="K26" i="14"/>
  <c r="J27" i="14"/>
  <c r="K17" i="14"/>
  <c r="K19" i="14"/>
  <c r="K18" i="14"/>
  <c r="K24" i="14"/>
  <c r="K12" i="14"/>
  <c r="K21" i="14"/>
  <c r="H27" i="14"/>
  <c r="K28" i="14" s="1"/>
  <c r="K23" i="14"/>
  <c r="F27" i="14"/>
  <c r="K27" i="14" l="1"/>
  <c r="K29" i="14" s="1"/>
  <c r="K30" i="14" s="1"/>
  <c r="K31" i="14" s="1"/>
  <c r="K32" i="14" l="1"/>
  <c r="K33" i="14" s="1"/>
  <c r="H5" i="14" s="1"/>
  <c r="D11" i="5" l="1"/>
  <c r="J13" i="18" l="1"/>
  <c r="H13" i="18"/>
  <c r="F13" i="18"/>
  <c r="K13" i="18" l="1"/>
  <c r="J31" i="18"/>
  <c r="H31" i="18"/>
  <c r="F31" i="18"/>
  <c r="K31" i="18" l="1"/>
  <c r="J12" i="18" l="1"/>
  <c r="H12" i="18"/>
  <c r="F12" i="18"/>
  <c r="J14" i="18"/>
  <c r="H14" i="18"/>
  <c r="F14" i="18"/>
  <c r="K12" i="18" l="1"/>
  <c r="K14" i="18"/>
  <c r="J11" i="18" l="1"/>
  <c r="H11" i="18"/>
  <c r="F11" i="18"/>
  <c r="K11" i="18" l="1"/>
  <c r="J25" i="18" l="1"/>
  <c r="H25" i="18"/>
  <c r="F25" i="18"/>
  <c r="J21" i="18"/>
  <c r="H21" i="18"/>
  <c r="F21" i="18"/>
  <c r="J19" i="18"/>
  <c r="H19" i="18"/>
  <c r="F19" i="18"/>
  <c r="J18" i="18"/>
  <c r="H18" i="18"/>
  <c r="F18" i="18"/>
  <c r="J32" i="18" l="1"/>
  <c r="F32" i="18"/>
  <c r="H32" i="18"/>
  <c r="K25" i="18"/>
  <c r="K19" i="18"/>
  <c r="K21" i="18"/>
  <c r="K18" i="18"/>
  <c r="K32" i="18" l="1"/>
  <c r="K33" i="18" s="1"/>
  <c r="K34" i="18" s="1"/>
  <c r="K35" i="18" s="1"/>
  <c r="K36" i="18" s="1"/>
  <c r="K37" i="18" l="1"/>
  <c r="K38" i="18" s="1"/>
  <c r="D9" i="5" l="1"/>
  <c r="D12" i="5" s="1"/>
  <c r="I5" i="18"/>
</calcChain>
</file>

<file path=xl/sharedStrings.xml><?xml version="1.0" encoding="utf-8"?>
<sst xmlns="http://schemas.openxmlformats.org/spreadsheetml/2006/main" count="191" uniqueCount="96">
  <si>
    <t>#</t>
  </si>
  <si>
    <t>6=4*5</t>
  </si>
  <si>
    <t>8=4*7</t>
  </si>
  <si>
    <t>10=4*9</t>
  </si>
  <si>
    <t>11=6+8+10</t>
  </si>
  <si>
    <t xml:space="preserve">N # 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</si>
  <si>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</si>
  <si>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</si>
  <si>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</si>
  <si>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</si>
  <si>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</si>
  <si>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</si>
  <si>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</si>
  <si>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</si>
  <si>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</si>
  <si>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</si>
  <si>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</si>
  <si>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</si>
  <si>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</si>
  <si>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</si>
  <si>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</si>
  <si>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</si>
  <si>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</si>
  <si>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</si>
  <si>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</si>
  <si>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</si>
  <si>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</si>
  <si>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</si>
  <si>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</si>
  <si>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</si>
  <si>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</si>
  <si>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</si>
  <si>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</si>
  <si>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</si>
  <si>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</si>
  <si>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</si>
  <si>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</si>
  <si>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</si>
  <si>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</si>
  <si>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</si>
  <si>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</si>
  <si>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</si>
  <si>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</si>
  <si>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</si>
  <si>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</si>
  <si>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</si>
  <si>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</si>
  <si>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</si>
  <si>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</si>
  <si>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</si>
  <si>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</si>
  <si>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</si>
  <si>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</si>
  <si>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</si>
  <si>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</si>
  <si>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</si>
  <si>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</si>
  <si>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</si>
  <si>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</si>
  <si>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</si>
  <si>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</si>
  <si>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</si>
  <si>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კომპლ.</t>
  </si>
  <si>
    <t xml:space="preserve">სანათები 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</si>
  <si>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</si>
  <si>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</si>
  <si>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</si>
  <si>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</si>
  <si>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</si>
  <si>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</si>
  <si>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</si>
  <si>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</si>
  <si>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</si>
  <si>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>კედლების გასუფთავება (შეფუთვები)  და  დახლების დემონტაჟი (არქივის ნაწილში)</t>
  </si>
  <si>
    <t>40სმ ბლოკის კედლის დემონტაჟი</t>
  </si>
  <si>
    <t>კედლებზე დაზიანებული ადგილების შელესვა ქვიშა ცემენტის ხსნარით (ფანჯრების გარშემო)(საჭიროებისამებრ)</t>
  </si>
  <si>
    <t>ლამინირებული ფანჯრის რაფების მოწყობა (თეთრი ფერის)</t>
  </si>
  <si>
    <t>ც</t>
  </si>
  <si>
    <t>კარებების დემონტაჟი (მდფ, რკინი და სხვა.)</t>
  </si>
  <si>
    <t>არსებული გაუქმებული ელექტრო გაყვანილობის დემონტაჟი (მეორე სართულზე, მთელ ფართში)</t>
  </si>
  <si>
    <t xml:space="preserve">      ობიექტის დასახელება: "ლიბერთი", ჩოხატაური : ჩოხატაურის ფილიალის არქივი</t>
  </si>
  <si>
    <t>კედლების ამოყვანა  სამშენებლო ბლოკით 40სმ სისქით</t>
  </si>
  <si>
    <t>კიბის უჯრედში სარდაფის სართულზე არსებული ბათქაშის ჩამოყრა (1.5მ სიმაღლემდე)</t>
  </si>
  <si>
    <t>კიბის უჯრედში სარდაფის სართულზე არმატურის ბადის მონტაჟი
დიამეტრი 6 ბიჯი 15 (დამაგრებული შტირებით) და ტორბედირებით შებათქაშება შემდგომში შელესვა შეღებვა არსებული სგავსი საღებავით</t>
  </si>
  <si>
    <t>კიბის უჯრედში სარდაფის სართულზე მიწის ამოთხრა 50 სმ სიღრმემდე</t>
  </si>
  <si>
    <t>კიბის უჯრედში სარდაფის სართულზე არმირებული  ფილის დასხმა 15სმ</t>
  </si>
  <si>
    <t xml:space="preserve">მდფ - ის ორ-ფრთიანი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</si>
  <si>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ღიობების მოწყობა (გამაგრებული ლითონის კონსტრუქციიით) (საჭიროებისამებრ)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</si>
  <si>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მ- , თაროები ლამინირებული მდფ-ის მასალით, (სიმაღლეში 4 თარო)  (დამკვეთთან შეთანხმებით)</t>
  </si>
  <si>
    <t xml:space="preserve">კედლები </t>
  </si>
  <si>
    <t>კიბის უჯრედში სარდაფის სართულზე იატაკზე შებენის ჩაყრა 35 სმ-ზე</t>
  </si>
  <si>
    <t>გამაგრებითი სამუშაოები</t>
  </si>
  <si>
    <t xml:space="preserve">           სატენდერო მოთხოვნა #2</t>
  </si>
  <si>
    <t>სატენდერო მოთხოვნა #3</t>
  </si>
  <si>
    <t>იატაკზე მოჭიმვის მოწყობა ქვიშა ცემენტის ხსნარით 5-8 სანტიმეტრი</t>
  </si>
  <si>
    <t>გარე ფასადზე ყველა ფანჯარაზე წვიმის დამცავი კერამო-გრანიტის რაფის მოწყობა (წყალსაწრეტი)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</si>
</sst>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200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35" fillId="6" borderId="2" xfId="0" applyFont="1" applyFill="1" applyBorder="1" applyAlignment="1" applyProtection="1">
      <alignment horizontal="center" vertical="center"/>
    </xf>
    <xf numFmtId="0" fontId="25" fillId="0" borderId="2" xfId="7" applyFont="1" applyFill="1" applyBorder="1" applyAlignment="1">
      <alignment vertical="center" wrapText="1"/>
    </xf>
    <xf numFmtId="2" fontId="21" fillId="2" borderId="8" xfId="0" applyNumberFormat="1" applyFont="1" applyFill="1" applyBorder="1" applyAlignment="1" applyProtection="1">
      <alignment vertical="center" wrapText="1"/>
    </xf>
    <xf numFmtId="2" fontId="25" fillId="2" borderId="2" xfId="0" applyNumberFormat="1" applyFont="1" applyFill="1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4" fontId="25" fillId="0" borderId="2" xfId="0" applyNumberFormat="1" applyFont="1" applyBorder="1" applyAlignment="1" applyProtection="1">
      <alignment horizontal="center" vertical="center"/>
      <protection locked="0"/>
    </xf>
    <xf numFmtId="4" fontId="25" fillId="0" borderId="2" xfId="0" applyNumberFormat="1" applyFont="1" applyBorder="1" applyAlignment="1" applyProtection="1">
      <alignment horizontal="center" vertical="center"/>
    </xf>
    <xf numFmtId="4" fontId="25" fillId="0" borderId="3" xfId="0" applyNumberFormat="1" applyFont="1" applyBorder="1" applyAlignment="1" applyProtection="1">
      <alignment horizontal="center" vertical="center"/>
    </xf>
    <xf numFmtId="0" fontId="36" fillId="0" borderId="0" xfId="0" applyFont="1" applyAlignment="1" applyProtection="1">
      <alignment wrapText="1"/>
    </xf>
    <xf numFmtId="0" fontId="25" fillId="0" borderId="0" xfId="0" applyFont="1" applyProtection="1"/>
    <xf numFmtId="0" fontId="25" fillId="0" borderId="4" xfId="0" applyNumberFormat="1" applyFont="1" applyFill="1" applyBorder="1" applyAlignment="1" applyProtection="1">
      <alignment horizontal="center" vertical="center"/>
    </xf>
    <xf numFmtId="2" fontId="34" fillId="2" borderId="2" xfId="0" applyNumberFormat="1" applyFont="1" applyFill="1" applyBorder="1" applyAlignment="1">
      <alignment vertical="center" wrapText="1"/>
    </xf>
    <xf numFmtId="2" fontId="28" fillId="2" borderId="8" xfId="0" applyNumberFormat="1" applyFont="1" applyFill="1" applyBorder="1" applyAlignment="1" applyProtection="1">
      <alignment vertical="center" wrapText="1"/>
    </xf>
    <xf numFmtId="2" fontId="21" fillId="2" borderId="8" xfId="0" applyNumberFormat="1" applyFont="1" applyFill="1" applyBorder="1" applyAlignment="1" applyProtection="1">
      <alignment horizontal="left" vertical="center" wrapText="1"/>
    </xf>
    <xf numFmtId="2" fontId="25" fillId="2" borderId="2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wrapText="1"/>
    </xf>
    <xf numFmtId="0" fontId="2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</cellXfs>
  <cellStyles count="17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ormal" xfId="0" builtinId="0"/>
    <cellStyle name="Normal 2" xfId="1" xr:uid="{00000000-0005-0000-0000-00000A000000}"/>
    <cellStyle name="Normal 3" xfId="3" xr:uid="{00000000-0005-0000-0000-00000B000000}"/>
    <cellStyle name="Normal 3 2" xfId="16" xr:uid="{00000000-0005-0000-0000-00000C000000}"/>
    <cellStyle name="Normal 4" xfId="12" xr:uid="{00000000-0005-0000-0000-00000D000000}"/>
    <cellStyle name="Normal 5" xfId="14" xr:uid="{00000000-0005-0000-0000-00000E000000}"/>
    <cellStyle name="Normal_1 axali Fasebi" xfId="6" xr:uid="{00000000-0005-0000-0000-00000F000000}"/>
    <cellStyle name="Normal_Sheet2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B16" sqref="B16:D16"/>
    </sheetView>
  </sheetViews>
  <sheetFormatPr defaultRowHeight="12"/>
  <cols>
    <col min="1" max="1" width="7.6640625" style="1" customWidth="1"/>
    <col min="2" max="2" width="8.5546875" style="1" customWidth="1"/>
    <col min="3" max="3" width="36.44140625" style="1" customWidth="1"/>
    <col min="4" max="4" width="47" style="1" customWidth="1"/>
    <col min="5" max="248" width="9.109375" style="1"/>
    <col min="249" max="249" width="7.6640625" style="1" customWidth="1"/>
    <col min="250" max="250" width="8.5546875" style="1" customWidth="1"/>
    <col min="251" max="251" width="43.6640625" style="1" customWidth="1"/>
    <col min="252" max="252" width="17.6640625" style="1" customWidth="1"/>
    <col min="253" max="253" width="16.33203125" style="1" customWidth="1"/>
    <col min="254" max="254" width="9.109375" style="1"/>
    <col min="255" max="255" width="10" style="1" customWidth="1"/>
    <col min="256" max="504" width="9.109375" style="1"/>
    <col min="505" max="505" width="7.6640625" style="1" customWidth="1"/>
    <col min="506" max="506" width="8.5546875" style="1" customWidth="1"/>
    <col min="507" max="507" width="43.6640625" style="1" customWidth="1"/>
    <col min="508" max="508" width="17.6640625" style="1" customWidth="1"/>
    <col min="509" max="509" width="16.33203125" style="1" customWidth="1"/>
    <col min="510" max="510" width="9.109375" style="1"/>
    <col min="511" max="511" width="10" style="1" customWidth="1"/>
    <col min="512" max="760" width="9.109375" style="1"/>
    <col min="761" max="761" width="7.6640625" style="1" customWidth="1"/>
    <col min="762" max="762" width="8.5546875" style="1" customWidth="1"/>
    <col min="763" max="763" width="43.6640625" style="1" customWidth="1"/>
    <col min="764" max="764" width="17.6640625" style="1" customWidth="1"/>
    <col min="765" max="765" width="16.33203125" style="1" customWidth="1"/>
    <col min="766" max="766" width="9.109375" style="1"/>
    <col min="767" max="767" width="10" style="1" customWidth="1"/>
    <col min="768" max="1016" width="9.109375" style="1"/>
    <col min="1017" max="1017" width="7.6640625" style="1" customWidth="1"/>
    <col min="1018" max="1018" width="8.5546875" style="1" customWidth="1"/>
    <col min="1019" max="1019" width="43.6640625" style="1" customWidth="1"/>
    <col min="1020" max="1020" width="17.6640625" style="1" customWidth="1"/>
    <col min="1021" max="1021" width="16.33203125" style="1" customWidth="1"/>
    <col min="1022" max="1022" width="9.109375" style="1"/>
    <col min="1023" max="1023" width="10" style="1" customWidth="1"/>
    <col min="1024" max="1272" width="9.109375" style="1"/>
    <col min="1273" max="1273" width="7.6640625" style="1" customWidth="1"/>
    <col min="1274" max="1274" width="8.5546875" style="1" customWidth="1"/>
    <col min="1275" max="1275" width="43.6640625" style="1" customWidth="1"/>
    <col min="1276" max="1276" width="17.6640625" style="1" customWidth="1"/>
    <col min="1277" max="1277" width="16.33203125" style="1" customWidth="1"/>
    <col min="1278" max="1278" width="9.109375" style="1"/>
    <col min="1279" max="1279" width="10" style="1" customWidth="1"/>
    <col min="1280" max="1528" width="9.109375" style="1"/>
    <col min="1529" max="1529" width="7.6640625" style="1" customWidth="1"/>
    <col min="1530" max="1530" width="8.5546875" style="1" customWidth="1"/>
    <col min="1531" max="1531" width="43.6640625" style="1" customWidth="1"/>
    <col min="1532" max="1532" width="17.6640625" style="1" customWidth="1"/>
    <col min="1533" max="1533" width="16.33203125" style="1" customWidth="1"/>
    <col min="1534" max="1534" width="9.109375" style="1"/>
    <col min="1535" max="1535" width="10" style="1" customWidth="1"/>
    <col min="1536" max="1784" width="9.109375" style="1"/>
    <col min="1785" max="1785" width="7.6640625" style="1" customWidth="1"/>
    <col min="1786" max="1786" width="8.5546875" style="1" customWidth="1"/>
    <col min="1787" max="1787" width="43.6640625" style="1" customWidth="1"/>
    <col min="1788" max="1788" width="17.6640625" style="1" customWidth="1"/>
    <col min="1789" max="1789" width="16.33203125" style="1" customWidth="1"/>
    <col min="1790" max="1790" width="9.109375" style="1"/>
    <col min="1791" max="1791" width="10" style="1" customWidth="1"/>
    <col min="1792" max="2040" width="9.109375" style="1"/>
    <col min="2041" max="2041" width="7.6640625" style="1" customWidth="1"/>
    <col min="2042" max="2042" width="8.5546875" style="1" customWidth="1"/>
    <col min="2043" max="2043" width="43.6640625" style="1" customWidth="1"/>
    <col min="2044" max="2044" width="17.6640625" style="1" customWidth="1"/>
    <col min="2045" max="2045" width="16.33203125" style="1" customWidth="1"/>
    <col min="2046" max="2046" width="9.109375" style="1"/>
    <col min="2047" max="2047" width="10" style="1" customWidth="1"/>
    <col min="2048" max="2296" width="9.109375" style="1"/>
    <col min="2297" max="2297" width="7.6640625" style="1" customWidth="1"/>
    <col min="2298" max="2298" width="8.5546875" style="1" customWidth="1"/>
    <col min="2299" max="2299" width="43.6640625" style="1" customWidth="1"/>
    <col min="2300" max="2300" width="17.6640625" style="1" customWidth="1"/>
    <col min="2301" max="2301" width="16.33203125" style="1" customWidth="1"/>
    <col min="2302" max="2302" width="9.109375" style="1"/>
    <col min="2303" max="2303" width="10" style="1" customWidth="1"/>
    <col min="2304" max="2552" width="9.109375" style="1"/>
    <col min="2553" max="2553" width="7.6640625" style="1" customWidth="1"/>
    <col min="2554" max="2554" width="8.5546875" style="1" customWidth="1"/>
    <col min="2555" max="2555" width="43.6640625" style="1" customWidth="1"/>
    <col min="2556" max="2556" width="17.6640625" style="1" customWidth="1"/>
    <col min="2557" max="2557" width="16.33203125" style="1" customWidth="1"/>
    <col min="2558" max="2558" width="9.109375" style="1"/>
    <col min="2559" max="2559" width="10" style="1" customWidth="1"/>
    <col min="2560" max="2808" width="9.109375" style="1"/>
    <col min="2809" max="2809" width="7.6640625" style="1" customWidth="1"/>
    <col min="2810" max="2810" width="8.5546875" style="1" customWidth="1"/>
    <col min="2811" max="2811" width="43.6640625" style="1" customWidth="1"/>
    <col min="2812" max="2812" width="17.6640625" style="1" customWidth="1"/>
    <col min="2813" max="2813" width="16.33203125" style="1" customWidth="1"/>
    <col min="2814" max="2814" width="9.109375" style="1"/>
    <col min="2815" max="2815" width="10" style="1" customWidth="1"/>
    <col min="2816" max="3064" width="9.109375" style="1"/>
    <col min="3065" max="3065" width="7.6640625" style="1" customWidth="1"/>
    <col min="3066" max="3066" width="8.5546875" style="1" customWidth="1"/>
    <col min="3067" max="3067" width="43.6640625" style="1" customWidth="1"/>
    <col min="3068" max="3068" width="17.6640625" style="1" customWidth="1"/>
    <col min="3069" max="3069" width="16.33203125" style="1" customWidth="1"/>
    <col min="3070" max="3070" width="9.109375" style="1"/>
    <col min="3071" max="3071" width="10" style="1" customWidth="1"/>
    <col min="3072" max="3320" width="9.109375" style="1"/>
    <col min="3321" max="3321" width="7.6640625" style="1" customWidth="1"/>
    <col min="3322" max="3322" width="8.5546875" style="1" customWidth="1"/>
    <col min="3323" max="3323" width="43.6640625" style="1" customWidth="1"/>
    <col min="3324" max="3324" width="17.6640625" style="1" customWidth="1"/>
    <col min="3325" max="3325" width="16.33203125" style="1" customWidth="1"/>
    <col min="3326" max="3326" width="9.109375" style="1"/>
    <col min="3327" max="3327" width="10" style="1" customWidth="1"/>
    <col min="3328" max="3576" width="9.109375" style="1"/>
    <col min="3577" max="3577" width="7.6640625" style="1" customWidth="1"/>
    <col min="3578" max="3578" width="8.5546875" style="1" customWidth="1"/>
    <col min="3579" max="3579" width="43.6640625" style="1" customWidth="1"/>
    <col min="3580" max="3580" width="17.6640625" style="1" customWidth="1"/>
    <col min="3581" max="3581" width="16.33203125" style="1" customWidth="1"/>
    <col min="3582" max="3582" width="9.109375" style="1"/>
    <col min="3583" max="3583" width="10" style="1" customWidth="1"/>
    <col min="3584" max="3832" width="9.109375" style="1"/>
    <col min="3833" max="3833" width="7.6640625" style="1" customWidth="1"/>
    <col min="3834" max="3834" width="8.5546875" style="1" customWidth="1"/>
    <col min="3835" max="3835" width="43.6640625" style="1" customWidth="1"/>
    <col min="3836" max="3836" width="17.6640625" style="1" customWidth="1"/>
    <col min="3837" max="3837" width="16.33203125" style="1" customWidth="1"/>
    <col min="3838" max="3838" width="9.109375" style="1"/>
    <col min="3839" max="3839" width="10" style="1" customWidth="1"/>
    <col min="3840" max="4088" width="9.109375" style="1"/>
    <col min="4089" max="4089" width="7.6640625" style="1" customWidth="1"/>
    <col min="4090" max="4090" width="8.5546875" style="1" customWidth="1"/>
    <col min="4091" max="4091" width="43.6640625" style="1" customWidth="1"/>
    <col min="4092" max="4092" width="17.6640625" style="1" customWidth="1"/>
    <col min="4093" max="4093" width="16.33203125" style="1" customWidth="1"/>
    <col min="4094" max="4094" width="9.109375" style="1"/>
    <col min="4095" max="4095" width="10" style="1" customWidth="1"/>
    <col min="4096" max="4344" width="9.109375" style="1"/>
    <col min="4345" max="4345" width="7.6640625" style="1" customWidth="1"/>
    <col min="4346" max="4346" width="8.5546875" style="1" customWidth="1"/>
    <col min="4347" max="4347" width="43.6640625" style="1" customWidth="1"/>
    <col min="4348" max="4348" width="17.6640625" style="1" customWidth="1"/>
    <col min="4349" max="4349" width="16.33203125" style="1" customWidth="1"/>
    <col min="4350" max="4350" width="9.109375" style="1"/>
    <col min="4351" max="4351" width="10" style="1" customWidth="1"/>
    <col min="4352" max="4600" width="9.109375" style="1"/>
    <col min="4601" max="4601" width="7.6640625" style="1" customWidth="1"/>
    <col min="4602" max="4602" width="8.5546875" style="1" customWidth="1"/>
    <col min="4603" max="4603" width="43.6640625" style="1" customWidth="1"/>
    <col min="4604" max="4604" width="17.6640625" style="1" customWidth="1"/>
    <col min="4605" max="4605" width="16.33203125" style="1" customWidth="1"/>
    <col min="4606" max="4606" width="9.109375" style="1"/>
    <col min="4607" max="4607" width="10" style="1" customWidth="1"/>
    <col min="4608" max="4856" width="9.109375" style="1"/>
    <col min="4857" max="4857" width="7.6640625" style="1" customWidth="1"/>
    <col min="4858" max="4858" width="8.5546875" style="1" customWidth="1"/>
    <col min="4859" max="4859" width="43.6640625" style="1" customWidth="1"/>
    <col min="4860" max="4860" width="17.6640625" style="1" customWidth="1"/>
    <col min="4861" max="4861" width="16.33203125" style="1" customWidth="1"/>
    <col min="4862" max="4862" width="9.109375" style="1"/>
    <col min="4863" max="4863" width="10" style="1" customWidth="1"/>
    <col min="4864" max="5112" width="9.109375" style="1"/>
    <col min="5113" max="5113" width="7.6640625" style="1" customWidth="1"/>
    <col min="5114" max="5114" width="8.5546875" style="1" customWidth="1"/>
    <col min="5115" max="5115" width="43.6640625" style="1" customWidth="1"/>
    <col min="5116" max="5116" width="17.6640625" style="1" customWidth="1"/>
    <col min="5117" max="5117" width="16.33203125" style="1" customWidth="1"/>
    <col min="5118" max="5118" width="9.109375" style="1"/>
    <col min="5119" max="5119" width="10" style="1" customWidth="1"/>
    <col min="5120" max="5368" width="9.109375" style="1"/>
    <col min="5369" max="5369" width="7.6640625" style="1" customWidth="1"/>
    <col min="5370" max="5370" width="8.5546875" style="1" customWidth="1"/>
    <col min="5371" max="5371" width="43.6640625" style="1" customWidth="1"/>
    <col min="5372" max="5372" width="17.6640625" style="1" customWidth="1"/>
    <col min="5373" max="5373" width="16.33203125" style="1" customWidth="1"/>
    <col min="5374" max="5374" width="9.109375" style="1"/>
    <col min="5375" max="5375" width="10" style="1" customWidth="1"/>
    <col min="5376" max="5624" width="9.109375" style="1"/>
    <col min="5625" max="5625" width="7.6640625" style="1" customWidth="1"/>
    <col min="5626" max="5626" width="8.5546875" style="1" customWidth="1"/>
    <col min="5627" max="5627" width="43.6640625" style="1" customWidth="1"/>
    <col min="5628" max="5628" width="17.6640625" style="1" customWidth="1"/>
    <col min="5629" max="5629" width="16.33203125" style="1" customWidth="1"/>
    <col min="5630" max="5630" width="9.109375" style="1"/>
    <col min="5631" max="5631" width="10" style="1" customWidth="1"/>
    <col min="5632" max="5880" width="9.109375" style="1"/>
    <col min="5881" max="5881" width="7.6640625" style="1" customWidth="1"/>
    <col min="5882" max="5882" width="8.5546875" style="1" customWidth="1"/>
    <col min="5883" max="5883" width="43.6640625" style="1" customWidth="1"/>
    <col min="5884" max="5884" width="17.6640625" style="1" customWidth="1"/>
    <col min="5885" max="5885" width="16.33203125" style="1" customWidth="1"/>
    <col min="5886" max="5886" width="9.109375" style="1"/>
    <col min="5887" max="5887" width="10" style="1" customWidth="1"/>
    <col min="5888" max="6136" width="9.109375" style="1"/>
    <col min="6137" max="6137" width="7.6640625" style="1" customWidth="1"/>
    <col min="6138" max="6138" width="8.5546875" style="1" customWidth="1"/>
    <col min="6139" max="6139" width="43.6640625" style="1" customWidth="1"/>
    <col min="6140" max="6140" width="17.6640625" style="1" customWidth="1"/>
    <col min="6141" max="6141" width="16.33203125" style="1" customWidth="1"/>
    <col min="6142" max="6142" width="9.109375" style="1"/>
    <col min="6143" max="6143" width="10" style="1" customWidth="1"/>
    <col min="6144" max="6392" width="9.109375" style="1"/>
    <col min="6393" max="6393" width="7.6640625" style="1" customWidth="1"/>
    <col min="6394" max="6394" width="8.5546875" style="1" customWidth="1"/>
    <col min="6395" max="6395" width="43.6640625" style="1" customWidth="1"/>
    <col min="6396" max="6396" width="17.6640625" style="1" customWidth="1"/>
    <col min="6397" max="6397" width="16.33203125" style="1" customWidth="1"/>
    <col min="6398" max="6398" width="9.109375" style="1"/>
    <col min="6399" max="6399" width="10" style="1" customWidth="1"/>
    <col min="6400" max="6648" width="9.109375" style="1"/>
    <col min="6649" max="6649" width="7.6640625" style="1" customWidth="1"/>
    <col min="6650" max="6650" width="8.5546875" style="1" customWidth="1"/>
    <col min="6651" max="6651" width="43.6640625" style="1" customWidth="1"/>
    <col min="6652" max="6652" width="17.6640625" style="1" customWidth="1"/>
    <col min="6653" max="6653" width="16.33203125" style="1" customWidth="1"/>
    <col min="6654" max="6654" width="9.109375" style="1"/>
    <col min="6655" max="6655" width="10" style="1" customWidth="1"/>
    <col min="6656" max="6904" width="9.109375" style="1"/>
    <col min="6905" max="6905" width="7.6640625" style="1" customWidth="1"/>
    <col min="6906" max="6906" width="8.5546875" style="1" customWidth="1"/>
    <col min="6907" max="6907" width="43.6640625" style="1" customWidth="1"/>
    <col min="6908" max="6908" width="17.6640625" style="1" customWidth="1"/>
    <col min="6909" max="6909" width="16.33203125" style="1" customWidth="1"/>
    <col min="6910" max="6910" width="9.109375" style="1"/>
    <col min="6911" max="6911" width="10" style="1" customWidth="1"/>
    <col min="6912" max="7160" width="9.109375" style="1"/>
    <col min="7161" max="7161" width="7.6640625" style="1" customWidth="1"/>
    <col min="7162" max="7162" width="8.5546875" style="1" customWidth="1"/>
    <col min="7163" max="7163" width="43.6640625" style="1" customWidth="1"/>
    <col min="7164" max="7164" width="17.6640625" style="1" customWidth="1"/>
    <col min="7165" max="7165" width="16.33203125" style="1" customWidth="1"/>
    <col min="7166" max="7166" width="9.109375" style="1"/>
    <col min="7167" max="7167" width="10" style="1" customWidth="1"/>
    <col min="7168" max="7416" width="9.109375" style="1"/>
    <col min="7417" max="7417" width="7.6640625" style="1" customWidth="1"/>
    <col min="7418" max="7418" width="8.5546875" style="1" customWidth="1"/>
    <col min="7419" max="7419" width="43.6640625" style="1" customWidth="1"/>
    <col min="7420" max="7420" width="17.6640625" style="1" customWidth="1"/>
    <col min="7421" max="7421" width="16.33203125" style="1" customWidth="1"/>
    <col min="7422" max="7422" width="9.109375" style="1"/>
    <col min="7423" max="7423" width="10" style="1" customWidth="1"/>
    <col min="7424" max="7672" width="9.109375" style="1"/>
    <col min="7673" max="7673" width="7.6640625" style="1" customWidth="1"/>
    <col min="7674" max="7674" width="8.5546875" style="1" customWidth="1"/>
    <col min="7675" max="7675" width="43.6640625" style="1" customWidth="1"/>
    <col min="7676" max="7676" width="17.6640625" style="1" customWidth="1"/>
    <col min="7677" max="7677" width="16.33203125" style="1" customWidth="1"/>
    <col min="7678" max="7678" width="9.109375" style="1"/>
    <col min="7679" max="7679" width="10" style="1" customWidth="1"/>
    <col min="7680" max="7928" width="9.109375" style="1"/>
    <col min="7929" max="7929" width="7.6640625" style="1" customWidth="1"/>
    <col min="7930" max="7930" width="8.5546875" style="1" customWidth="1"/>
    <col min="7931" max="7931" width="43.6640625" style="1" customWidth="1"/>
    <col min="7932" max="7932" width="17.6640625" style="1" customWidth="1"/>
    <col min="7933" max="7933" width="16.33203125" style="1" customWidth="1"/>
    <col min="7934" max="7934" width="9.109375" style="1"/>
    <col min="7935" max="7935" width="10" style="1" customWidth="1"/>
    <col min="7936" max="8184" width="9.109375" style="1"/>
    <col min="8185" max="8185" width="7.6640625" style="1" customWidth="1"/>
    <col min="8186" max="8186" width="8.5546875" style="1" customWidth="1"/>
    <col min="8187" max="8187" width="43.6640625" style="1" customWidth="1"/>
    <col min="8188" max="8188" width="17.6640625" style="1" customWidth="1"/>
    <col min="8189" max="8189" width="16.33203125" style="1" customWidth="1"/>
    <col min="8190" max="8190" width="9.109375" style="1"/>
    <col min="8191" max="8191" width="10" style="1" customWidth="1"/>
    <col min="8192" max="8440" width="9.109375" style="1"/>
    <col min="8441" max="8441" width="7.6640625" style="1" customWidth="1"/>
    <col min="8442" max="8442" width="8.5546875" style="1" customWidth="1"/>
    <col min="8443" max="8443" width="43.6640625" style="1" customWidth="1"/>
    <col min="8444" max="8444" width="17.6640625" style="1" customWidth="1"/>
    <col min="8445" max="8445" width="16.33203125" style="1" customWidth="1"/>
    <col min="8446" max="8446" width="9.109375" style="1"/>
    <col min="8447" max="8447" width="10" style="1" customWidth="1"/>
    <col min="8448" max="8696" width="9.109375" style="1"/>
    <col min="8697" max="8697" width="7.6640625" style="1" customWidth="1"/>
    <col min="8698" max="8698" width="8.5546875" style="1" customWidth="1"/>
    <col min="8699" max="8699" width="43.6640625" style="1" customWidth="1"/>
    <col min="8700" max="8700" width="17.6640625" style="1" customWidth="1"/>
    <col min="8701" max="8701" width="16.33203125" style="1" customWidth="1"/>
    <col min="8702" max="8702" width="9.109375" style="1"/>
    <col min="8703" max="8703" width="10" style="1" customWidth="1"/>
    <col min="8704" max="8952" width="9.109375" style="1"/>
    <col min="8953" max="8953" width="7.6640625" style="1" customWidth="1"/>
    <col min="8954" max="8954" width="8.5546875" style="1" customWidth="1"/>
    <col min="8955" max="8955" width="43.6640625" style="1" customWidth="1"/>
    <col min="8956" max="8956" width="17.6640625" style="1" customWidth="1"/>
    <col min="8957" max="8957" width="16.33203125" style="1" customWidth="1"/>
    <col min="8958" max="8958" width="9.109375" style="1"/>
    <col min="8959" max="8959" width="10" style="1" customWidth="1"/>
    <col min="8960" max="9208" width="9.109375" style="1"/>
    <col min="9209" max="9209" width="7.6640625" style="1" customWidth="1"/>
    <col min="9210" max="9210" width="8.5546875" style="1" customWidth="1"/>
    <col min="9211" max="9211" width="43.6640625" style="1" customWidth="1"/>
    <col min="9212" max="9212" width="17.6640625" style="1" customWidth="1"/>
    <col min="9213" max="9213" width="16.33203125" style="1" customWidth="1"/>
    <col min="9214" max="9214" width="9.109375" style="1"/>
    <col min="9215" max="9215" width="10" style="1" customWidth="1"/>
    <col min="9216" max="9464" width="9.109375" style="1"/>
    <col min="9465" max="9465" width="7.6640625" style="1" customWidth="1"/>
    <col min="9466" max="9466" width="8.5546875" style="1" customWidth="1"/>
    <col min="9467" max="9467" width="43.6640625" style="1" customWidth="1"/>
    <col min="9468" max="9468" width="17.6640625" style="1" customWidth="1"/>
    <col min="9469" max="9469" width="16.33203125" style="1" customWidth="1"/>
    <col min="9470" max="9470" width="9.109375" style="1"/>
    <col min="9471" max="9471" width="10" style="1" customWidth="1"/>
    <col min="9472" max="9720" width="9.109375" style="1"/>
    <col min="9721" max="9721" width="7.6640625" style="1" customWidth="1"/>
    <col min="9722" max="9722" width="8.5546875" style="1" customWidth="1"/>
    <col min="9723" max="9723" width="43.6640625" style="1" customWidth="1"/>
    <col min="9724" max="9724" width="17.6640625" style="1" customWidth="1"/>
    <col min="9725" max="9725" width="16.33203125" style="1" customWidth="1"/>
    <col min="9726" max="9726" width="9.109375" style="1"/>
    <col min="9727" max="9727" width="10" style="1" customWidth="1"/>
    <col min="9728" max="9976" width="9.109375" style="1"/>
    <col min="9977" max="9977" width="7.6640625" style="1" customWidth="1"/>
    <col min="9978" max="9978" width="8.5546875" style="1" customWidth="1"/>
    <col min="9979" max="9979" width="43.6640625" style="1" customWidth="1"/>
    <col min="9980" max="9980" width="17.6640625" style="1" customWidth="1"/>
    <col min="9981" max="9981" width="16.33203125" style="1" customWidth="1"/>
    <col min="9982" max="9982" width="9.109375" style="1"/>
    <col min="9983" max="9983" width="10" style="1" customWidth="1"/>
    <col min="9984" max="10232" width="9.109375" style="1"/>
    <col min="10233" max="10233" width="7.6640625" style="1" customWidth="1"/>
    <col min="10234" max="10234" width="8.5546875" style="1" customWidth="1"/>
    <col min="10235" max="10235" width="43.6640625" style="1" customWidth="1"/>
    <col min="10236" max="10236" width="17.6640625" style="1" customWidth="1"/>
    <col min="10237" max="10237" width="16.33203125" style="1" customWidth="1"/>
    <col min="10238" max="10238" width="9.109375" style="1"/>
    <col min="10239" max="10239" width="10" style="1" customWidth="1"/>
    <col min="10240" max="10488" width="9.109375" style="1"/>
    <col min="10489" max="10489" width="7.6640625" style="1" customWidth="1"/>
    <col min="10490" max="10490" width="8.5546875" style="1" customWidth="1"/>
    <col min="10491" max="10491" width="43.6640625" style="1" customWidth="1"/>
    <col min="10492" max="10492" width="17.6640625" style="1" customWidth="1"/>
    <col min="10493" max="10493" width="16.33203125" style="1" customWidth="1"/>
    <col min="10494" max="10494" width="9.109375" style="1"/>
    <col min="10495" max="10495" width="10" style="1" customWidth="1"/>
    <col min="10496" max="10744" width="9.109375" style="1"/>
    <col min="10745" max="10745" width="7.6640625" style="1" customWidth="1"/>
    <col min="10746" max="10746" width="8.5546875" style="1" customWidth="1"/>
    <col min="10747" max="10747" width="43.6640625" style="1" customWidth="1"/>
    <col min="10748" max="10748" width="17.6640625" style="1" customWidth="1"/>
    <col min="10749" max="10749" width="16.33203125" style="1" customWidth="1"/>
    <col min="10750" max="10750" width="9.109375" style="1"/>
    <col min="10751" max="10751" width="10" style="1" customWidth="1"/>
    <col min="10752" max="11000" width="9.109375" style="1"/>
    <col min="11001" max="11001" width="7.6640625" style="1" customWidth="1"/>
    <col min="11002" max="11002" width="8.5546875" style="1" customWidth="1"/>
    <col min="11003" max="11003" width="43.6640625" style="1" customWidth="1"/>
    <col min="11004" max="11004" width="17.6640625" style="1" customWidth="1"/>
    <col min="11005" max="11005" width="16.33203125" style="1" customWidth="1"/>
    <col min="11006" max="11006" width="9.109375" style="1"/>
    <col min="11007" max="11007" width="10" style="1" customWidth="1"/>
    <col min="11008" max="11256" width="9.109375" style="1"/>
    <col min="11257" max="11257" width="7.6640625" style="1" customWidth="1"/>
    <col min="11258" max="11258" width="8.5546875" style="1" customWidth="1"/>
    <col min="11259" max="11259" width="43.6640625" style="1" customWidth="1"/>
    <col min="11260" max="11260" width="17.6640625" style="1" customWidth="1"/>
    <col min="11261" max="11261" width="16.33203125" style="1" customWidth="1"/>
    <col min="11262" max="11262" width="9.109375" style="1"/>
    <col min="11263" max="11263" width="10" style="1" customWidth="1"/>
    <col min="11264" max="11512" width="9.109375" style="1"/>
    <col min="11513" max="11513" width="7.6640625" style="1" customWidth="1"/>
    <col min="11514" max="11514" width="8.5546875" style="1" customWidth="1"/>
    <col min="11515" max="11515" width="43.6640625" style="1" customWidth="1"/>
    <col min="11516" max="11516" width="17.6640625" style="1" customWidth="1"/>
    <col min="11517" max="11517" width="16.33203125" style="1" customWidth="1"/>
    <col min="11518" max="11518" width="9.109375" style="1"/>
    <col min="11519" max="11519" width="10" style="1" customWidth="1"/>
    <col min="11520" max="11768" width="9.109375" style="1"/>
    <col min="11769" max="11769" width="7.6640625" style="1" customWidth="1"/>
    <col min="11770" max="11770" width="8.5546875" style="1" customWidth="1"/>
    <col min="11771" max="11771" width="43.6640625" style="1" customWidth="1"/>
    <col min="11772" max="11772" width="17.6640625" style="1" customWidth="1"/>
    <col min="11773" max="11773" width="16.33203125" style="1" customWidth="1"/>
    <col min="11774" max="11774" width="9.109375" style="1"/>
    <col min="11775" max="11775" width="10" style="1" customWidth="1"/>
    <col min="11776" max="12024" width="9.109375" style="1"/>
    <col min="12025" max="12025" width="7.6640625" style="1" customWidth="1"/>
    <col min="12026" max="12026" width="8.5546875" style="1" customWidth="1"/>
    <col min="12027" max="12027" width="43.6640625" style="1" customWidth="1"/>
    <col min="12028" max="12028" width="17.6640625" style="1" customWidth="1"/>
    <col min="12029" max="12029" width="16.33203125" style="1" customWidth="1"/>
    <col min="12030" max="12030" width="9.109375" style="1"/>
    <col min="12031" max="12031" width="10" style="1" customWidth="1"/>
    <col min="12032" max="12280" width="9.109375" style="1"/>
    <col min="12281" max="12281" width="7.6640625" style="1" customWidth="1"/>
    <col min="12282" max="12282" width="8.5546875" style="1" customWidth="1"/>
    <col min="12283" max="12283" width="43.6640625" style="1" customWidth="1"/>
    <col min="12284" max="12284" width="17.6640625" style="1" customWidth="1"/>
    <col min="12285" max="12285" width="16.33203125" style="1" customWidth="1"/>
    <col min="12286" max="12286" width="9.109375" style="1"/>
    <col min="12287" max="12287" width="10" style="1" customWidth="1"/>
    <col min="12288" max="12536" width="9.109375" style="1"/>
    <col min="12537" max="12537" width="7.6640625" style="1" customWidth="1"/>
    <col min="12538" max="12538" width="8.5546875" style="1" customWidth="1"/>
    <col min="12539" max="12539" width="43.6640625" style="1" customWidth="1"/>
    <col min="12540" max="12540" width="17.6640625" style="1" customWidth="1"/>
    <col min="12541" max="12541" width="16.33203125" style="1" customWidth="1"/>
    <col min="12542" max="12542" width="9.109375" style="1"/>
    <col min="12543" max="12543" width="10" style="1" customWidth="1"/>
    <col min="12544" max="12792" width="9.109375" style="1"/>
    <col min="12793" max="12793" width="7.6640625" style="1" customWidth="1"/>
    <col min="12794" max="12794" width="8.5546875" style="1" customWidth="1"/>
    <col min="12795" max="12795" width="43.6640625" style="1" customWidth="1"/>
    <col min="12796" max="12796" width="17.6640625" style="1" customWidth="1"/>
    <col min="12797" max="12797" width="16.33203125" style="1" customWidth="1"/>
    <col min="12798" max="12798" width="9.109375" style="1"/>
    <col min="12799" max="12799" width="10" style="1" customWidth="1"/>
    <col min="12800" max="13048" width="9.109375" style="1"/>
    <col min="13049" max="13049" width="7.6640625" style="1" customWidth="1"/>
    <col min="13050" max="13050" width="8.5546875" style="1" customWidth="1"/>
    <col min="13051" max="13051" width="43.6640625" style="1" customWidth="1"/>
    <col min="13052" max="13052" width="17.6640625" style="1" customWidth="1"/>
    <col min="13053" max="13053" width="16.33203125" style="1" customWidth="1"/>
    <col min="13054" max="13054" width="9.109375" style="1"/>
    <col min="13055" max="13055" width="10" style="1" customWidth="1"/>
    <col min="13056" max="13304" width="9.109375" style="1"/>
    <col min="13305" max="13305" width="7.6640625" style="1" customWidth="1"/>
    <col min="13306" max="13306" width="8.5546875" style="1" customWidth="1"/>
    <col min="13307" max="13307" width="43.6640625" style="1" customWidth="1"/>
    <col min="13308" max="13308" width="17.6640625" style="1" customWidth="1"/>
    <col min="13309" max="13309" width="16.33203125" style="1" customWidth="1"/>
    <col min="13310" max="13310" width="9.109375" style="1"/>
    <col min="13311" max="13311" width="10" style="1" customWidth="1"/>
    <col min="13312" max="13560" width="9.109375" style="1"/>
    <col min="13561" max="13561" width="7.6640625" style="1" customWidth="1"/>
    <col min="13562" max="13562" width="8.5546875" style="1" customWidth="1"/>
    <col min="13563" max="13563" width="43.6640625" style="1" customWidth="1"/>
    <col min="13564" max="13564" width="17.6640625" style="1" customWidth="1"/>
    <col min="13565" max="13565" width="16.33203125" style="1" customWidth="1"/>
    <col min="13566" max="13566" width="9.109375" style="1"/>
    <col min="13567" max="13567" width="10" style="1" customWidth="1"/>
    <col min="13568" max="13816" width="9.109375" style="1"/>
    <col min="13817" max="13817" width="7.6640625" style="1" customWidth="1"/>
    <col min="13818" max="13818" width="8.5546875" style="1" customWidth="1"/>
    <col min="13819" max="13819" width="43.6640625" style="1" customWidth="1"/>
    <col min="13820" max="13820" width="17.6640625" style="1" customWidth="1"/>
    <col min="13821" max="13821" width="16.33203125" style="1" customWidth="1"/>
    <col min="13822" max="13822" width="9.109375" style="1"/>
    <col min="13823" max="13823" width="10" style="1" customWidth="1"/>
    <col min="13824" max="14072" width="9.109375" style="1"/>
    <col min="14073" max="14073" width="7.6640625" style="1" customWidth="1"/>
    <col min="14074" max="14074" width="8.5546875" style="1" customWidth="1"/>
    <col min="14075" max="14075" width="43.6640625" style="1" customWidth="1"/>
    <col min="14076" max="14076" width="17.6640625" style="1" customWidth="1"/>
    <col min="14077" max="14077" width="16.33203125" style="1" customWidth="1"/>
    <col min="14078" max="14078" width="9.109375" style="1"/>
    <col min="14079" max="14079" width="10" style="1" customWidth="1"/>
    <col min="14080" max="14328" width="9.109375" style="1"/>
    <col min="14329" max="14329" width="7.6640625" style="1" customWidth="1"/>
    <col min="14330" max="14330" width="8.5546875" style="1" customWidth="1"/>
    <col min="14331" max="14331" width="43.6640625" style="1" customWidth="1"/>
    <col min="14332" max="14332" width="17.6640625" style="1" customWidth="1"/>
    <col min="14333" max="14333" width="16.33203125" style="1" customWidth="1"/>
    <col min="14334" max="14334" width="9.109375" style="1"/>
    <col min="14335" max="14335" width="10" style="1" customWidth="1"/>
    <col min="14336" max="14584" width="9.109375" style="1"/>
    <col min="14585" max="14585" width="7.6640625" style="1" customWidth="1"/>
    <col min="14586" max="14586" width="8.5546875" style="1" customWidth="1"/>
    <col min="14587" max="14587" width="43.6640625" style="1" customWidth="1"/>
    <col min="14588" max="14588" width="17.6640625" style="1" customWidth="1"/>
    <col min="14589" max="14589" width="16.33203125" style="1" customWidth="1"/>
    <col min="14590" max="14590" width="9.109375" style="1"/>
    <col min="14591" max="14591" width="10" style="1" customWidth="1"/>
    <col min="14592" max="14840" width="9.109375" style="1"/>
    <col min="14841" max="14841" width="7.6640625" style="1" customWidth="1"/>
    <col min="14842" max="14842" width="8.5546875" style="1" customWidth="1"/>
    <col min="14843" max="14843" width="43.6640625" style="1" customWidth="1"/>
    <col min="14844" max="14844" width="17.6640625" style="1" customWidth="1"/>
    <col min="14845" max="14845" width="16.33203125" style="1" customWidth="1"/>
    <col min="14846" max="14846" width="9.109375" style="1"/>
    <col min="14847" max="14847" width="10" style="1" customWidth="1"/>
    <col min="14848" max="15096" width="9.109375" style="1"/>
    <col min="15097" max="15097" width="7.6640625" style="1" customWidth="1"/>
    <col min="15098" max="15098" width="8.5546875" style="1" customWidth="1"/>
    <col min="15099" max="15099" width="43.6640625" style="1" customWidth="1"/>
    <col min="15100" max="15100" width="17.6640625" style="1" customWidth="1"/>
    <col min="15101" max="15101" width="16.33203125" style="1" customWidth="1"/>
    <col min="15102" max="15102" width="9.109375" style="1"/>
    <col min="15103" max="15103" width="10" style="1" customWidth="1"/>
    <col min="15104" max="15352" width="9.109375" style="1"/>
    <col min="15353" max="15353" width="7.6640625" style="1" customWidth="1"/>
    <col min="15354" max="15354" width="8.5546875" style="1" customWidth="1"/>
    <col min="15355" max="15355" width="43.6640625" style="1" customWidth="1"/>
    <col min="15356" max="15356" width="17.6640625" style="1" customWidth="1"/>
    <col min="15357" max="15357" width="16.33203125" style="1" customWidth="1"/>
    <col min="15358" max="15358" width="9.109375" style="1"/>
    <col min="15359" max="15359" width="10" style="1" customWidth="1"/>
    <col min="15360" max="15608" width="9.109375" style="1"/>
    <col min="15609" max="15609" width="7.6640625" style="1" customWidth="1"/>
    <col min="15610" max="15610" width="8.5546875" style="1" customWidth="1"/>
    <col min="15611" max="15611" width="43.6640625" style="1" customWidth="1"/>
    <col min="15612" max="15612" width="17.6640625" style="1" customWidth="1"/>
    <col min="15613" max="15613" width="16.33203125" style="1" customWidth="1"/>
    <col min="15614" max="15614" width="9.109375" style="1"/>
    <col min="15615" max="15615" width="10" style="1" customWidth="1"/>
    <col min="15616" max="15864" width="9.109375" style="1"/>
    <col min="15865" max="15865" width="7.6640625" style="1" customWidth="1"/>
    <col min="15866" max="15866" width="8.5546875" style="1" customWidth="1"/>
    <col min="15867" max="15867" width="43.6640625" style="1" customWidth="1"/>
    <col min="15868" max="15868" width="17.6640625" style="1" customWidth="1"/>
    <col min="15869" max="15869" width="16.33203125" style="1" customWidth="1"/>
    <col min="15870" max="15870" width="9.109375" style="1"/>
    <col min="15871" max="15871" width="10" style="1" customWidth="1"/>
    <col min="15872" max="16120" width="9.109375" style="1"/>
    <col min="16121" max="16121" width="7.6640625" style="1" customWidth="1"/>
    <col min="16122" max="16122" width="8.5546875" style="1" customWidth="1"/>
    <col min="16123" max="16123" width="43.6640625" style="1" customWidth="1"/>
    <col min="16124" max="16124" width="17.6640625" style="1" customWidth="1"/>
    <col min="16125" max="16125" width="16.33203125" style="1" customWidth="1"/>
    <col min="16126" max="16126" width="9.109375" style="1"/>
    <col min="16127" max="16127" width="10" style="1" customWidth="1"/>
    <col min="16128" max="16384" width="9.109375" style="1"/>
  </cols>
  <sheetData>
    <row r="1" spans="1:12">
      <c r="B1" s="171" t="s">
        <v>41</v>
      </c>
      <c r="C1" s="171"/>
      <c r="D1" s="171"/>
    </row>
    <row r="2" spans="1:12">
      <c r="C2" s="178"/>
      <c r="D2" s="178"/>
    </row>
    <row r="3" spans="1:12" ht="18.75" customHeight="1">
      <c r="A3" s="2"/>
      <c r="B3" s="179" t="s">
        <v>80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1:12">
      <c r="B4" s="176"/>
      <c r="C4" s="176"/>
      <c r="D4" s="176"/>
    </row>
    <row r="5" spans="1:12">
      <c r="C5" s="174" t="s">
        <v>25</v>
      </c>
      <c r="D5" s="175"/>
    </row>
    <row r="6" spans="1:12">
      <c r="C6" s="177"/>
      <c r="D6" s="177"/>
    </row>
    <row r="7" spans="1:12">
      <c r="B7" s="3" t="s">
        <v>5</v>
      </c>
      <c r="C7" s="172" t="s">
        <v>48</v>
      </c>
      <c r="D7" s="4" t="s">
        <v>49</v>
      </c>
    </row>
    <row r="8" spans="1:12">
      <c r="B8" s="5"/>
      <c r="C8" s="173"/>
      <c r="D8" s="6" t="s">
        <v>50</v>
      </c>
    </row>
    <row r="9" spans="1:12">
      <c r="B9" s="7">
        <v>1</v>
      </c>
      <c r="C9" s="8" t="s">
        <v>23</v>
      </c>
      <c r="D9" s="9">
        <f>'არქივი, სამშენებლო'!K38</f>
        <v>0</v>
      </c>
    </row>
    <row r="10" spans="1:12">
      <c r="B10" s="7">
        <v>2</v>
      </c>
      <c r="C10" s="114" t="s">
        <v>91</v>
      </c>
      <c r="D10" s="9">
        <f>'გამაგრებითი სამუშაოები'!K26</f>
        <v>0</v>
      </c>
    </row>
    <row r="11" spans="1:12">
      <c r="B11" s="7">
        <v>3</v>
      </c>
      <c r="C11" s="114" t="s">
        <v>47</v>
      </c>
      <c r="D11" s="9">
        <f>'არქივი ელ. სამუშაოები '!K33</f>
        <v>0</v>
      </c>
    </row>
    <row r="12" spans="1:12">
      <c r="B12" s="7">
        <v>4</v>
      </c>
      <c r="C12" s="10" t="s">
        <v>24</v>
      </c>
      <c r="D12" s="11">
        <f>SUM(D9:D11)</f>
        <v>0</v>
      </c>
    </row>
    <row r="13" spans="1:12">
      <c r="B13" s="12"/>
      <c r="C13" s="12"/>
      <c r="D13" s="13"/>
      <c r="E13" s="14"/>
    </row>
    <row r="14" spans="1:12">
      <c r="B14" s="13"/>
      <c r="C14" s="12"/>
      <c r="D14" s="12"/>
    </row>
    <row r="15" spans="1:12" s="20" customFormat="1" ht="14.4">
      <c r="A15" s="15"/>
      <c r="B15" s="16"/>
      <c r="C15" s="17"/>
      <c r="D15" s="18"/>
      <c r="E15" s="17"/>
      <c r="F15" s="15"/>
      <c r="G15" s="15"/>
      <c r="H15" s="15"/>
      <c r="I15" s="15"/>
      <c r="J15" s="15"/>
      <c r="K15" s="15"/>
      <c r="L15" s="19"/>
    </row>
    <row r="16" spans="1:12" s="20" customFormat="1" ht="14.4">
      <c r="A16" s="1"/>
      <c r="B16" s="171"/>
      <c r="C16" s="171"/>
      <c r="D16" s="171"/>
      <c r="E16" s="1"/>
      <c r="F16" s="1"/>
      <c r="G16" s="1"/>
      <c r="H16" s="1"/>
      <c r="I16" s="1"/>
      <c r="J16" s="1"/>
      <c r="K16" s="1"/>
      <c r="L16" s="19"/>
    </row>
    <row r="17" spans="1:12" s="20" customFormat="1" ht="14.4">
      <c r="A17"/>
      <c r="B17"/>
      <c r="C17"/>
      <c r="D17"/>
      <c r="E17"/>
      <c r="F17"/>
      <c r="G17"/>
      <c r="H17"/>
      <c r="I17"/>
      <c r="J17"/>
      <c r="K17"/>
      <c r="L17" s="19"/>
    </row>
    <row r="18" spans="1:12" ht="14.4">
      <c r="A18"/>
      <c r="B18"/>
      <c r="C18"/>
      <c r="D18"/>
      <c r="E18"/>
      <c r="F18"/>
      <c r="G18"/>
      <c r="H18"/>
      <c r="I18"/>
      <c r="J18"/>
      <c r="K18"/>
    </row>
    <row r="19" spans="1:12" s="13" customFormat="1" ht="14.4">
      <c r="A19"/>
      <c r="B19"/>
      <c r="C19"/>
      <c r="D19"/>
      <c r="E19"/>
      <c r="F19"/>
      <c r="G19"/>
      <c r="H19"/>
      <c r="I19"/>
      <c r="J19"/>
      <c r="K19"/>
    </row>
    <row r="20" spans="1:12" ht="14.4">
      <c r="A20"/>
      <c r="B20"/>
      <c r="C20"/>
      <c r="D20"/>
      <c r="E20"/>
      <c r="F20"/>
      <c r="G20"/>
      <c r="H20"/>
      <c r="I20"/>
      <c r="J20"/>
      <c r="K20"/>
    </row>
    <row r="21" spans="1:12" ht="14.4">
      <c r="A21"/>
      <c r="B21"/>
      <c r="C21"/>
      <c r="D21"/>
      <c r="E21"/>
      <c r="F21"/>
      <c r="G21"/>
      <c r="H21"/>
      <c r="I21"/>
      <c r="J21"/>
      <c r="K21"/>
    </row>
    <row r="22" spans="1:12" ht="14.4">
      <c r="A22"/>
      <c r="B22"/>
      <c r="C22"/>
      <c r="D22"/>
      <c r="E22"/>
      <c r="F22"/>
      <c r="G22"/>
      <c r="H22"/>
      <c r="I22"/>
      <c r="J22"/>
      <c r="K22"/>
    </row>
    <row r="23" spans="1:12" ht="14.4">
      <c r="A23"/>
      <c r="B23"/>
      <c r="C23"/>
      <c r="D23"/>
      <c r="E23"/>
      <c r="F23"/>
      <c r="G23"/>
      <c r="H23"/>
      <c r="I23"/>
      <c r="J23"/>
      <c r="K23"/>
    </row>
    <row r="24" spans="1:12" ht="14.4">
      <c r="A24"/>
      <c r="B24"/>
      <c r="C24"/>
      <c r="D24"/>
      <c r="E24"/>
      <c r="F24"/>
      <c r="G24"/>
      <c r="H24"/>
      <c r="I24"/>
      <c r="J24"/>
      <c r="K24"/>
    </row>
    <row r="25" spans="1:12" ht="14.4">
      <c r="A25"/>
      <c r="B25"/>
      <c r="C25"/>
      <c r="D25"/>
      <c r="E25"/>
      <c r="F25"/>
      <c r="G25"/>
      <c r="H25"/>
      <c r="I25"/>
      <c r="J25"/>
      <c r="K25"/>
    </row>
    <row r="26" spans="1:12" ht="14.4">
      <c r="A26"/>
      <c r="B26"/>
      <c r="C26"/>
      <c r="D26"/>
      <c r="E26"/>
      <c r="F26"/>
      <c r="G26"/>
      <c r="H26"/>
      <c r="I26"/>
      <c r="J26"/>
      <c r="K26"/>
    </row>
    <row r="27" spans="1:12" ht="14.4">
      <c r="A27"/>
      <c r="B27"/>
      <c r="C27"/>
      <c r="D27"/>
      <c r="E27"/>
      <c r="F27"/>
      <c r="G27"/>
      <c r="H27"/>
      <c r="I27"/>
      <c r="J27"/>
      <c r="K27"/>
    </row>
    <row r="28" spans="1:12" ht="14.4">
      <c r="A28"/>
      <c r="B28"/>
      <c r="C28"/>
      <c r="D28"/>
      <c r="E28"/>
      <c r="F28"/>
      <c r="G28"/>
      <c r="H28"/>
      <c r="I28"/>
      <c r="J28"/>
      <c r="K28"/>
    </row>
    <row r="29" spans="1:12" ht="14.4">
      <c r="A29"/>
      <c r="B29"/>
      <c r="C29"/>
      <c r="D29"/>
      <c r="E29"/>
      <c r="F29"/>
      <c r="G29"/>
      <c r="H29"/>
      <c r="I29"/>
      <c r="J29"/>
      <c r="K29"/>
    </row>
    <row r="30" spans="1:12" ht="14.4">
      <c r="A30"/>
      <c r="B30"/>
      <c r="C30"/>
      <c r="D30"/>
      <c r="E30"/>
      <c r="F30"/>
      <c r="G30"/>
      <c r="H30"/>
      <c r="I30"/>
      <c r="J30"/>
      <c r="K30"/>
    </row>
  </sheetData>
  <mergeCells count="8">
    <mergeCell ref="B16:D16"/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opLeftCell="A9" zoomScale="85" zoomScaleNormal="85" workbookViewId="0">
      <selection activeCell="B30" sqref="B30"/>
    </sheetView>
  </sheetViews>
  <sheetFormatPr defaultRowHeight="14.4"/>
  <cols>
    <col min="1" max="1" width="3.44140625" style="2" customWidth="1"/>
    <col min="2" max="2" width="61.6640625" style="67" customWidth="1"/>
    <col min="3" max="3" width="11.33203125" style="2" bestFit="1" customWidth="1"/>
    <col min="4" max="4" width="7.88671875" style="68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8.33203125" style="2" customWidth="1"/>
    <col min="11" max="11" width="9.44140625" style="2" bestFit="1" customWidth="1"/>
    <col min="12" max="12" width="9.88671875" style="43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181" t="s">
        <v>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1"/>
    </row>
    <row r="2" spans="1:12" s="1" customFormat="1" ht="12.75" customHeight="1">
      <c r="A2" s="2"/>
      <c r="B2" s="179" t="s">
        <v>80</v>
      </c>
      <c r="C2" s="180"/>
      <c r="D2" s="180"/>
      <c r="E2" s="180"/>
      <c r="F2" s="180"/>
      <c r="G2" s="180"/>
      <c r="H2" s="180"/>
      <c r="I2" s="180"/>
      <c r="J2" s="180"/>
      <c r="K2" s="180"/>
      <c r="L2" s="21"/>
    </row>
    <row r="3" spans="1:12" ht="12">
      <c r="A3" s="1"/>
      <c r="B3" s="187"/>
      <c r="C3" s="187"/>
      <c r="D3" s="187"/>
      <c r="E3" s="187"/>
      <c r="F3" s="187"/>
      <c r="G3" s="1"/>
      <c r="H3" s="1"/>
      <c r="I3" s="22"/>
      <c r="L3" s="21"/>
    </row>
    <row r="4" spans="1:12" ht="12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">
      <c r="A5" s="24"/>
      <c r="B5" s="25"/>
      <c r="C5" s="24"/>
      <c r="D5" s="26"/>
      <c r="E5" s="188" t="s">
        <v>43</v>
      </c>
      <c r="F5" s="188"/>
      <c r="G5" s="188"/>
      <c r="H5" s="188"/>
      <c r="I5" s="27">
        <f>K38</f>
        <v>0</v>
      </c>
      <c r="J5" s="28" t="s">
        <v>53</v>
      </c>
      <c r="K5" s="24"/>
      <c r="L5" s="21"/>
    </row>
    <row r="6" spans="1:12" ht="12">
      <c r="A6" s="29"/>
      <c r="B6" s="30" t="s">
        <v>34</v>
      </c>
      <c r="C6" s="31"/>
      <c r="D6" s="32"/>
      <c r="E6" s="182" t="s">
        <v>35</v>
      </c>
      <c r="F6" s="183"/>
      <c r="G6" s="183"/>
      <c r="H6" s="183"/>
      <c r="I6" s="183"/>
      <c r="J6" s="184"/>
      <c r="K6" s="33" t="s">
        <v>24</v>
      </c>
      <c r="L6" s="21"/>
    </row>
    <row r="7" spans="1:12" ht="28.8">
      <c r="A7" s="34" t="s">
        <v>0</v>
      </c>
      <c r="B7" s="130" t="s">
        <v>36</v>
      </c>
      <c r="C7" s="35" t="s">
        <v>37</v>
      </c>
      <c r="D7" s="35" t="s">
        <v>38</v>
      </c>
      <c r="E7" s="185" t="s">
        <v>52</v>
      </c>
      <c r="F7" s="186"/>
      <c r="G7" s="185" t="s">
        <v>45</v>
      </c>
      <c r="H7" s="186"/>
      <c r="I7" s="185" t="s">
        <v>46</v>
      </c>
      <c r="J7" s="186"/>
      <c r="K7" s="33"/>
      <c r="L7" s="21"/>
    </row>
    <row r="8" spans="1:12">
      <c r="A8" s="36"/>
      <c r="B8" s="131"/>
      <c r="C8" s="37"/>
      <c r="D8" s="37"/>
      <c r="E8" s="38" t="s">
        <v>39</v>
      </c>
      <c r="F8" s="38" t="s">
        <v>40</v>
      </c>
      <c r="G8" s="38" t="s">
        <v>39</v>
      </c>
      <c r="H8" s="38" t="s">
        <v>40</v>
      </c>
      <c r="I8" s="38" t="s">
        <v>39</v>
      </c>
      <c r="J8" s="38" t="s">
        <v>40</v>
      </c>
      <c r="K8" s="33"/>
      <c r="L8" s="21"/>
    </row>
    <row r="9" spans="1:12">
      <c r="A9" s="39"/>
      <c r="B9" s="132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2.6">
      <c r="A10" s="97"/>
      <c r="B10" s="107" t="s">
        <v>16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12.6">
      <c r="A11" s="97">
        <v>1</v>
      </c>
      <c r="B11" s="154" t="s">
        <v>60</v>
      </c>
      <c r="C11" s="101" t="s">
        <v>14</v>
      </c>
      <c r="D11" s="151">
        <v>100</v>
      </c>
      <c r="E11" s="98">
        <v>0</v>
      </c>
      <c r="F11" s="99">
        <f t="shared" ref="F11:F19" si="0">E11*D11</f>
        <v>0</v>
      </c>
      <c r="G11" s="98">
        <v>0</v>
      </c>
      <c r="H11" s="99">
        <f t="shared" ref="H11:H19" si="1">G11*D11</f>
        <v>0</v>
      </c>
      <c r="I11" s="98">
        <v>0</v>
      </c>
      <c r="J11" s="100">
        <f t="shared" ref="J11:J19" si="2">I11*D11</f>
        <v>0</v>
      </c>
      <c r="K11" s="99">
        <f t="shared" ref="K11:K19" si="3">F11+H11+J11</f>
        <v>0</v>
      </c>
      <c r="L11" s="21"/>
    </row>
    <row r="12" spans="1:12" s="1" customFormat="1" ht="25.5" customHeight="1">
      <c r="A12" s="97">
        <v>2</v>
      </c>
      <c r="B12" s="154" t="s">
        <v>72</v>
      </c>
      <c r="C12" s="101" t="s">
        <v>14</v>
      </c>
      <c r="D12" s="151">
        <v>200</v>
      </c>
      <c r="E12" s="98">
        <v>0</v>
      </c>
      <c r="F12" s="99">
        <f t="shared" ref="F12" si="4">E12*D12</f>
        <v>0</v>
      </c>
      <c r="G12" s="98">
        <v>0</v>
      </c>
      <c r="H12" s="99">
        <f t="shared" ref="H12" si="5">G12*D12</f>
        <v>0</v>
      </c>
      <c r="I12" s="98">
        <v>0</v>
      </c>
      <c r="J12" s="100">
        <f t="shared" ref="J12" si="6">I12*D12</f>
        <v>0</v>
      </c>
      <c r="K12" s="99">
        <f t="shared" ref="K12" si="7">F12+H12+J12</f>
        <v>0</v>
      </c>
      <c r="L12" s="21"/>
    </row>
    <row r="13" spans="1:12" s="1" customFormat="1" ht="24">
      <c r="A13" s="97">
        <v>3</v>
      </c>
      <c r="B13" s="154" t="s">
        <v>73</v>
      </c>
      <c r="C13" s="101" t="s">
        <v>14</v>
      </c>
      <c r="D13" s="151">
        <v>462</v>
      </c>
      <c r="E13" s="98">
        <v>0</v>
      </c>
      <c r="F13" s="99">
        <f t="shared" ref="F13" si="8">E13*D13</f>
        <v>0</v>
      </c>
      <c r="G13" s="98">
        <v>0</v>
      </c>
      <c r="H13" s="99">
        <f t="shared" ref="H13" si="9">G13*D13</f>
        <v>0</v>
      </c>
      <c r="I13" s="98">
        <v>0</v>
      </c>
      <c r="J13" s="100">
        <f t="shared" ref="J13" si="10">I13*D13</f>
        <v>0</v>
      </c>
      <c r="K13" s="99">
        <f t="shared" ref="K13" si="11">F13+H13+J13</f>
        <v>0</v>
      </c>
      <c r="L13" s="21"/>
    </row>
    <row r="14" spans="1:12" s="1" customFormat="1" ht="12.6">
      <c r="A14" s="97">
        <v>4</v>
      </c>
      <c r="B14" s="154" t="s">
        <v>61</v>
      </c>
      <c r="C14" s="101" t="s">
        <v>14</v>
      </c>
      <c r="D14" s="151">
        <v>87</v>
      </c>
      <c r="E14" s="98">
        <v>0</v>
      </c>
      <c r="F14" s="99">
        <f t="shared" ref="F14:F15" si="12">E14*D14</f>
        <v>0</v>
      </c>
      <c r="G14" s="98">
        <v>0</v>
      </c>
      <c r="H14" s="99">
        <f t="shared" ref="H14:H15" si="13">G14*D14</f>
        <v>0</v>
      </c>
      <c r="I14" s="98">
        <v>0</v>
      </c>
      <c r="J14" s="100">
        <f t="shared" ref="J14:J15" si="14">I14*D14</f>
        <v>0</v>
      </c>
      <c r="K14" s="99">
        <f t="shared" ref="K14:K15" si="15">F14+H14+J14</f>
        <v>0</v>
      </c>
      <c r="L14" s="21"/>
    </row>
    <row r="15" spans="1:12" s="1" customFormat="1" ht="12.6">
      <c r="A15" s="97">
        <v>5</v>
      </c>
      <c r="B15" s="154" t="s">
        <v>74</v>
      </c>
      <c r="C15" s="101" t="s">
        <v>14</v>
      </c>
      <c r="D15" s="151">
        <v>3</v>
      </c>
      <c r="E15" s="98">
        <v>0</v>
      </c>
      <c r="F15" s="99">
        <f t="shared" si="12"/>
        <v>0</v>
      </c>
      <c r="G15" s="98">
        <v>0</v>
      </c>
      <c r="H15" s="99">
        <f t="shared" si="13"/>
        <v>0</v>
      </c>
      <c r="I15" s="98">
        <v>0</v>
      </c>
      <c r="J15" s="100">
        <f t="shared" si="14"/>
        <v>0</v>
      </c>
      <c r="K15" s="99">
        <f t="shared" si="15"/>
        <v>0</v>
      </c>
      <c r="L15" s="21"/>
    </row>
    <row r="16" spans="1:12" s="1" customFormat="1" ht="24">
      <c r="A16" s="97">
        <v>6</v>
      </c>
      <c r="B16" s="154" t="s">
        <v>87</v>
      </c>
      <c r="C16" s="101" t="s">
        <v>14</v>
      </c>
      <c r="D16" s="151">
        <v>3</v>
      </c>
      <c r="E16" s="98">
        <v>0</v>
      </c>
      <c r="F16" s="99">
        <f t="shared" ref="F16:F17" si="16">E16*D16</f>
        <v>0</v>
      </c>
      <c r="G16" s="98">
        <v>0</v>
      </c>
      <c r="H16" s="99">
        <f t="shared" ref="H16:H17" si="17">G16*D16</f>
        <v>0</v>
      </c>
      <c r="I16" s="98">
        <v>0</v>
      </c>
      <c r="J16" s="100">
        <f t="shared" ref="J16:J17" si="18">I16*D16</f>
        <v>0</v>
      </c>
      <c r="K16" s="99">
        <f t="shared" ref="K16:K17" si="19">F16+H16+J16</f>
        <v>0</v>
      </c>
      <c r="L16" s="21"/>
    </row>
    <row r="17" spans="1:13" s="1" customFormat="1" ht="12.6">
      <c r="A17" s="97">
        <v>7</v>
      </c>
      <c r="B17" s="155" t="s">
        <v>78</v>
      </c>
      <c r="C17" s="156" t="s">
        <v>77</v>
      </c>
      <c r="D17" s="151">
        <v>8</v>
      </c>
      <c r="E17" s="98">
        <v>0</v>
      </c>
      <c r="F17" s="99">
        <f t="shared" si="16"/>
        <v>0</v>
      </c>
      <c r="G17" s="98">
        <v>0</v>
      </c>
      <c r="H17" s="99">
        <f t="shared" si="17"/>
        <v>0</v>
      </c>
      <c r="I17" s="98">
        <v>0</v>
      </c>
      <c r="J17" s="100">
        <f t="shared" si="18"/>
        <v>0</v>
      </c>
      <c r="K17" s="99">
        <f t="shared" si="19"/>
        <v>0</v>
      </c>
      <c r="L17" s="21"/>
    </row>
    <row r="18" spans="1:13" s="1" customFormat="1" ht="27.75" customHeight="1">
      <c r="A18" s="97">
        <v>8</v>
      </c>
      <c r="B18" s="154" t="s">
        <v>15</v>
      </c>
      <c r="C18" s="101" t="s">
        <v>17</v>
      </c>
      <c r="D18" s="151">
        <v>16</v>
      </c>
      <c r="E18" s="98">
        <v>0</v>
      </c>
      <c r="F18" s="99">
        <f t="shared" si="0"/>
        <v>0</v>
      </c>
      <c r="G18" s="98">
        <v>0</v>
      </c>
      <c r="H18" s="99">
        <f t="shared" si="1"/>
        <v>0</v>
      </c>
      <c r="I18" s="98">
        <v>0</v>
      </c>
      <c r="J18" s="100">
        <f t="shared" si="2"/>
        <v>0</v>
      </c>
      <c r="K18" s="99">
        <f t="shared" si="3"/>
        <v>0</v>
      </c>
      <c r="L18" s="21"/>
    </row>
    <row r="19" spans="1:13" s="1" customFormat="1" ht="12.6">
      <c r="A19" s="97">
        <v>9</v>
      </c>
      <c r="B19" s="154" t="s">
        <v>6</v>
      </c>
      <c r="C19" s="101" t="s">
        <v>17</v>
      </c>
      <c r="D19" s="151">
        <v>16</v>
      </c>
      <c r="E19" s="98">
        <v>0</v>
      </c>
      <c r="F19" s="99">
        <f t="shared" si="0"/>
        <v>0</v>
      </c>
      <c r="G19" s="98">
        <v>0</v>
      </c>
      <c r="H19" s="99">
        <f t="shared" si="1"/>
        <v>0</v>
      </c>
      <c r="I19" s="98">
        <v>0</v>
      </c>
      <c r="J19" s="100">
        <f t="shared" si="2"/>
        <v>0</v>
      </c>
      <c r="K19" s="99">
        <f t="shared" si="3"/>
        <v>0</v>
      </c>
      <c r="L19" s="21"/>
    </row>
    <row r="20" spans="1:13" s="1" customFormat="1" ht="12.6">
      <c r="A20" s="97"/>
      <c r="B20" s="102" t="s">
        <v>54</v>
      </c>
      <c r="C20" s="103"/>
      <c r="D20" s="113"/>
      <c r="E20" s="104"/>
      <c r="F20" s="105"/>
      <c r="G20" s="104"/>
      <c r="H20" s="105"/>
      <c r="I20" s="104"/>
      <c r="J20" s="106"/>
      <c r="K20" s="105"/>
      <c r="L20" s="21"/>
    </row>
    <row r="21" spans="1:13" s="1" customFormat="1" ht="24">
      <c r="A21" s="97">
        <v>1</v>
      </c>
      <c r="B21" s="154" t="s">
        <v>75</v>
      </c>
      <c r="C21" s="101" t="s">
        <v>14</v>
      </c>
      <c r="D21" s="151">
        <v>25</v>
      </c>
      <c r="E21" s="98">
        <v>0</v>
      </c>
      <c r="F21" s="99">
        <f t="shared" ref="F21" si="20">E21*D21</f>
        <v>0</v>
      </c>
      <c r="G21" s="98">
        <v>0</v>
      </c>
      <c r="H21" s="99">
        <f t="shared" ref="H21" si="21">G21*D21</f>
        <v>0</v>
      </c>
      <c r="I21" s="98">
        <v>0</v>
      </c>
      <c r="J21" s="100">
        <f t="shared" ref="J21" si="22">I21*D21</f>
        <v>0</v>
      </c>
      <c r="K21" s="99">
        <f t="shared" ref="K21:K22" si="23">F21+H21+J21</f>
        <v>0</v>
      </c>
      <c r="L21" s="21"/>
    </row>
    <row r="22" spans="1:13" s="162" customFormat="1" ht="12">
      <c r="A22" s="156">
        <v>2</v>
      </c>
      <c r="B22" s="155" t="s">
        <v>81</v>
      </c>
      <c r="C22" s="156" t="s">
        <v>14</v>
      </c>
      <c r="D22" s="157">
        <v>10</v>
      </c>
      <c r="E22" s="158">
        <v>0</v>
      </c>
      <c r="F22" s="159">
        <f>E22*D22</f>
        <v>0</v>
      </c>
      <c r="G22" s="158">
        <v>0</v>
      </c>
      <c r="H22" s="159">
        <f>G22*D22</f>
        <v>0</v>
      </c>
      <c r="I22" s="158">
        <v>0</v>
      </c>
      <c r="J22" s="160">
        <f>I22*D22</f>
        <v>0</v>
      </c>
      <c r="K22" s="159">
        <f t="shared" si="23"/>
        <v>0</v>
      </c>
      <c r="L22" s="161"/>
    </row>
    <row r="23" spans="1:13" s="1" customFormat="1" ht="12.6">
      <c r="A23" s="97"/>
      <c r="B23" s="102" t="s">
        <v>18</v>
      </c>
      <c r="C23" s="103"/>
      <c r="D23" s="113"/>
      <c r="E23" s="104"/>
      <c r="F23" s="105"/>
      <c r="G23" s="104"/>
      <c r="H23" s="105"/>
      <c r="I23" s="104"/>
      <c r="J23" s="106"/>
      <c r="K23" s="105"/>
      <c r="L23" s="21"/>
    </row>
    <row r="24" spans="1:13" s="162" customFormat="1">
      <c r="A24" s="156">
        <v>1</v>
      </c>
      <c r="B24" s="167" t="s">
        <v>94</v>
      </c>
      <c r="C24" s="156" t="s">
        <v>14</v>
      </c>
      <c r="D24" s="168">
        <v>200</v>
      </c>
      <c r="E24" s="158">
        <v>0</v>
      </c>
      <c r="F24" s="159">
        <f t="shared" ref="F24" si="24">E24*D24</f>
        <v>0</v>
      </c>
      <c r="G24" s="158">
        <v>0</v>
      </c>
      <c r="H24" s="159">
        <f t="shared" ref="H24" si="25">G24*D24</f>
        <v>0</v>
      </c>
      <c r="I24" s="158">
        <v>0</v>
      </c>
      <c r="J24" s="160">
        <f t="shared" ref="J24" si="26">I24*D24</f>
        <v>0</v>
      </c>
      <c r="K24" s="159">
        <f t="shared" ref="K24" si="27">F24+H24+J24</f>
        <v>0</v>
      </c>
      <c r="L24" s="169"/>
      <c r="M24" s="170"/>
    </row>
    <row r="25" spans="1:13" s="1" customFormat="1" ht="12.6">
      <c r="A25" s="97">
        <v>2</v>
      </c>
      <c r="B25" s="166" t="s">
        <v>69</v>
      </c>
      <c r="C25" s="101" t="s">
        <v>14</v>
      </c>
      <c r="D25" s="151">
        <v>200</v>
      </c>
      <c r="E25" s="98">
        <v>0</v>
      </c>
      <c r="F25" s="99">
        <f t="shared" ref="F25" si="28">E25*D25</f>
        <v>0</v>
      </c>
      <c r="G25" s="98">
        <v>0</v>
      </c>
      <c r="H25" s="99">
        <f t="shared" ref="H25" si="29">G25*D25</f>
        <v>0</v>
      </c>
      <c r="I25" s="98">
        <v>0</v>
      </c>
      <c r="J25" s="100">
        <f t="shared" ref="J25" si="30">I25*D25</f>
        <v>0</v>
      </c>
      <c r="K25" s="99">
        <f t="shared" ref="K25" si="31">F25+H25+J25</f>
        <v>0</v>
      </c>
      <c r="L25" s="21"/>
    </row>
    <row r="26" spans="1:13" s="1" customFormat="1">
      <c r="A26" s="97"/>
      <c r="B26" s="102" t="s">
        <v>19</v>
      </c>
      <c r="C26" s="103"/>
      <c r="D26" s="113"/>
      <c r="E26" s="104"/>
      <c r="F26" s="105"/>
      <c r="G26" s="104"/>
      <c r="H26" s="105"/>
      <c r="I26" s="104"/>
      <c r="J26" s="106"/>
      <c r="K26" s="105"/>
      <c r="L26" s="43"/>
    </row>
    <row r="27" spans="1:13" s="1" customFormat="1" ht="24">
      <c r="A27" s="97">
        <v>1</v>
      </c>
      <c r="B27" s="154" t="s">
        <v>86</v>
      </c>
      <c r="C27" s="152" t="s">
        <v>77</v>
      </c>
      <c r="D27" s="151">
        <v>1</v>
      </c>
      <c r="E27" s="98">
        <v>0</v>
      </c>
      <c r="F27" s="99">
        <f t="shared" ref="F27:F28" si="32">E27*D27</f>
        <v>0</v>
      </c>
      <c r="G27" s="98">
        <v>0</v>
      </c>
      <c r="H27" s="99">
        <f t="shared" ref="H27:H28" si="33">G27*D27</f>
        <v>0</v>
      </c>
      <c r="I27" s="98">
        <v>0</v>
      </c>
      <c r="J27" s="100">
        <f t="shared" ref="J27:J28" si="34">I27*D27</f>
        <v>0</v>
      </c>
      <c r="K27" s="99">
        <f t="shared" ref="K27:K28" si="35">F27+H27+J27</f>
        <v>0</v>
      </c>
      <c r="L27" s="43"/>
    </row>
    <row r="28" spans="1:13" s="1" customFormat="1">
      <c r="A28" s="97">
        <v>2</v>
      </c>
      <c r="B28" s="165" t="s">
        <v>76</v>
      </c>
      <c r="C28" s="101" t="s">
        <v>77</v>
      </c>
      <c r="D28" s="151">
        <v>18</v>
      </c>
      <c r="E28" s="98">
        <v>0</v>
      </c>
      <c r="F28" s="99">
        <f t="shared" si="32"/>
        <v>0</v>
      </c>
      <c r="G28" s="98">
        <v>0</v>
      </c>
      <c r="H28" s="99">
        <f t="shared" si="33"/>
        <v>0</v>
      </c>
      <c r="I28" s="98">
        <v>0</v>
      </c>
      <c r="J28" s="100">
        <f t="shared" si="34"/>
        <v>0</v>
      </c>
      <c r="K28" s="99">
        <f t="shared" si="35"/>
        <v>0</v>
      </c>
      <c r="L28" s="43"/>
    </row>
    <row r="29" spans="1:13" s="1" customFormat="1">
      <c r="A29" s="97"/>
      <c r="B29" s="102" t="s">
        <v>22</v>
      </c>
      <c r="C29" s="103"/>
      <c r="D29" s="113"/>
      <c r="E29" s="104"/>
      <c r="F29" s="105"/>
      <c r="G29" s="104"/>
      <c r="H29" s="106"/>
      <c r="I29" s="104"/>
      <c r="J29" s="106"/>
      <c r="K29" s="105"/>
      <c r="L29" s="43"/>
    </row>
    <row r="30" spans="1:13" s="1" customFormat="1" ht="24">
      <c r="A30" s="97">
        <v>1</v>
      </c>
      <c r="B30" s="164" t="s">
        <v>95</v>
      </c>
      <c r="C30" s="136" t="s">
        <v>77</v>
      </c>
      <c r="D30" s="163">
        <v>18</v>
      </c>
      <c r="E30" s="133">
        <v>0</v>
      </c>
      <c r="F30" s="134">
        <f t="shared" ref="F30" si="36">E30*D30</f>
        <v>0</v>
      </c>
      <c r="G30" s="133">
        <v>0</v>
      </c>
      <c r="H30" s="134">
        <f t="shared" ref="H30" si="37">G30*D30</f>
        <v>0</v>
      </c>
      <c r="I30" s="133">
        <v>0</v>
      </c>
      <c r="J30" s="135">
        <f t="shared" ref="J30" si="38">I30*D30</f>
        <v>0</v>
      </c>
      <c r="K30" s="134">
        <f t="shared" ref="K30" si="39">F30+H30+J30</f>
        <v>0</v>
      </c>
      <c r="L30" s="43"/>
    </row>
    <row r="31" spans="1:13" s="1" customFormat="1" ht="48">
      <c r="A31" s="97">
        <v>2</v>
      </c>
      <c r="B31" s="164" t="s">
        <v>88</v>
      </c>
      <c r="C31" s="136" t="s">
        <v>14</v>
      </c>
      <c r="D31" s="163">
        <v>212</v>
      </c>
      <c r="E31" s="133">
        <v>0</v>
      </c>
      <c r="F31" s="134">
        <f t="shared" ref="F31" si="40">E31*D31</f>
        <v>0</v>
      </c>
      <c r="G31" s="133">
        <v>0</v>
      </c>
      <c r="H31" s="134">
        <f t="shared" ref="H31" si="41">G31*D31</f>
        <v>0</v>
      </c>
      <c r="I31" s="133">
        <v>0</v>
      </c>
      <c r="J31" s="135">
        <f t="shared" ref="J31" si="42">I31*D31</f>
        <v>0</v>
      </c>
      <c r="K31" s="134">
        <f t="shared" ref="K31" si="43">F31+H31+J31</f>
        <v>0</v>
      </c>
      <c r="L31" s="43"/>
    </row>
    <row r="32" spans="1:13" s="1" customFormat="1">
      <c r="A32" s="46"/>
      <c r="B32" s="47" t="s">
        <v>7</v>
      </c>
      <c r="C32" s="48"/>
      <c r="D32" s="49"/>
      <c r="E32" s="50"/>
      <c r="F32" s="9">
        <f>SUM(F11:F31)</f>
        <v>0</v>
      </c>
      <c r="G32" s="51"/>
      <c r="H32" s="52">
        <f>SUM(H11:H31)</f>
        <v>0</v>
      </c>
      <c r="I32" s="51"/>
      <c r="J32" s="52">
        <f>SUM(J11:J31)</f>
        <v>0</v>
      </c>
      <c r="K32" s="9">
        <f>F32+H32+J32</f>
        <v>0</v>
      </c>
      <c r="L32" s="43"/>
    </row>
    <row r="33" spans="1:12" s="1" customFormat="1">
      <c r="A33" s="46"/>
      <c r="B33" s="53" t="s">
        <v>8</v>
      </c>
      <c r="C33" s="54">
        <v>0</v>
      </c>
      <c r="D33" s="49"/>
      <c r="E33" s="50"/>
      <c r="F33" s="41"/>
      <c r="G33" s="50"/>
      <c r="H33" s="9"/>
      <c r="I33" s="50"/>
      <c r="J33" s="42"/>
      <c r="K33" s="9">
        <f>K32*C33</f>
        <v>0</v>
      </c>
      <c r="L33" s="43"/>
    </row>
    <row r="34" spans="1:12" s="1" customFormat="1">
      <c r="A34" s="46"/>
      <c r="B34" s="53" t="s">
        <v>9</v>
      </c>
      <c r="C34" s="48"/>
      <c r="D34" s="49"/>
      <c r="E34" s="50"/>
      <c r="F34" s="41"/>
      <c r="G34" s="50"/>
      <c r="H34" s="9"/>
      <c r="I34" s="50"/>
      <c r="J34" s="42"/>
      <c r="K34" s="9">
        <f>K32+K33</f>
        <v>0</v>
      </c>
      <c r="L34" s="43"/>
    </row>
    <row r="35" spans="1:12" s="1" customFormat="1">
      <c r="A35" s="46"/>
      <c r="B35" s="53" t="s">
        <v>10</v>
      </c>
      <c r="C35" s="54">
        <v>0</v>
      </c>
      <c r="D35" s="49"/>
      <c r="E35" s="50"/>
      <c r="F35" s="41"/>
      <c r="G35" s="50"/>
      <c r="H35" s="9"/>
      <c r="I35" s="50"/>
      <c r="J35" s="42"/>
      <c r="K35" s="9">
        <f>K34*C35</f>
        <v>0</v>
      </c>
      <c r="L35" s="43"/>
    </row>
    <row r="36" spans="1:12" s="1" customFormat="1">
      <c r="A36" s="46"/>
      <c r="B36" s="47" t="s">
        <v>9</v>
      </c>
      <c r="C36" s="48"/>
      <c r="D36" s="49"/>
      <c r="E36" s="50"/>
      <c r="F36" s="41"/>
      <c r="G36" s="50"/>
      <c r="H36" s="9"/>
      <c r="I36" s="50"/>
      <c r="J36" s="42"/>
      <c r="K36" s="9">
        <f>K35+K34</f>
        <v>0</v>
      </c>
      <c r="L36" s="43"/>
    </row>
    <row r="37" spans="1:12" s="1" customFormat="1">
      <c r="A37" s="46"/>
      <c r="B37" s="47" t="s">
        <v>11</v>
      </c>
      <c r="C37" s="55">
        <v>0.18</v>
      </c>
      <c r="D37" s="56"/>
      <c r="E37" s="50"/>
      <c r="F37" s="41"/>
      <c r="G37" s="50"/>
      <c r="H37" s="9"/>
      <c r="I37" s="50"/>
      <c r="J37" s="42"/>
      <c r="K37" s="9">
        <f>K36*C37</f>
        <v>0</v>
      </c>
      <c r="L37" s="43"/>
    </row>
    <row r="38" spans="1:12" s="1" customFormat="1">
      <c r="A38" s="29"/>
      <c r="B38" s="57" t="s">
        <v>12</v>
      </c>
      <c r="C38" s="29"/>
      <c r="D38" s="58"/>
      <c r="E38" s="59"/>
      <c r="F38" s="60"/>
      <c r="G38" s="59"/>
      <c r="H38" s="61"/>
      <c r="I38" s="59"/>
      <c r="J38" s="62"/>
      <c r="K38" s="61">
        <f>K36+K37</f>
        <v>0</v>
      </c>
      <c r="L38" s="43"/>
    </row>
    <row r="39" spans="1:12" s="1" customFormat="1">
      <c r="A39" s="14"/>
      <c r="B39" s="63"/>
      <c r="C39" s="14"/>
      <c r="D39" s="64"/>
      <c r="E39" s="14"/>
      <c r="F39" s="14"/>
      <c r="G39" s="14"/>
      <c r="H39" s="14"/>
      <c r="I39" s="14"/>
      <c r="J39" s="14"/>
      <c r="K39" s="14"/>
      <c r="L39" s="43"/>
    </row>
    <row r="40" spans="1:12" s="1" customFormat="1">
      <c r="A40" s="14"/>
      <c r="B40" s="63"/>
      <c r="C40" s="14"/>
      <c r="D40" s="64"/>
      <c r="E40" s="14"/>
      <c r="F40" s="14"/>
      <c r="G40" s="14"/>
      <c r="H40" s="14"/>
      <c r="I40" s="14"/>
      <c r="J40" s="14"/>
      <c r="K40" s="14"/>
      <c r="L40" s="43"/>
    </row>
    <row r="41" spans="1:12" s="1" customFormat="1">
      <c r="A41" s="14"/>
      <c r="B41" s="63"/>
      <c r="C41" s="14"/>
      <c r="D41" s="64"/>
      <c r="E41" s="12"/>
      <c r="F41" s="14"/>
      <c r="G41" s="14"/>
      <c r="H41" s="14"/>
      <c r="I41" s="14"/>
      <c r="J41" s="14"/>
      <c r="K41" s="14"/>
      <c r="L41" s="43"/>
    </row>
    <row r="42" spans="1:12" s="1" customFormat="1">
      <c r="B42" s="65"/>
      <c r="D42" s="66"/>
      <c r="L42" s="43"/>
    </row>
    <row r="43" spans="1:12" s="1" customFormat="1">
      <c r="B43" s="65"/>
      <c r="D43" s="66"/>
      <c r="L43" s="43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4"/>
  <sheetViews>
    <sheetView topLeftCell="A7" workbookViewId="0">
      <selection activeCell="B35" sqref="B35"/>
    </sheetView>
  </sheetViews>
  <sheetFormatPr defaultColWidth="9.109375" defaultRowHeight="14.4"/>
  <cols>
    <col min="1" max="1" width="3.88671875" style="74" bestFit="1" customWidth="1"/>
    <col min="2" max="2" width="71" style="75" customWidth="1"/>
    <col min="3" max="3" width="9.109375" style="74" customWidth="1"/>
    <col min="4" max="4" width="9.88671875" style="74" customWidth="1"/>
    <col min="5" max="5" width="15.33203125" style="75" customWidth="1"/>
    <col min="6" max="6" width="8.109375" style="74" customWidth="1"/>
    <col min="7" max="7" width="13.88671875" style="96" customWidth="1"/>
    <col min="8" max="8" width="5.88671875" style="74" customWidth="1"/>
    <col min="9" max="9" width="12.44140625" style="74" customWidth="1"/>
    <col min="10" max="10" width="8.44140625" style="74" customWidth="1"/>
    <col min="11" max="11" width="11.44140625" style="74" customWidth="1"/>
    <col min="12" max="16384" width="9.109375" style="74"/>
  </cols>
  <sheetData>
    <row r="1" spans="1:11" s="73" customFormat="1" ht="13.8">
      <c r="A1" s="69"/>
      <c r="B1" s="138" t="s">
        <v>93</v>
      </c>
      <c r="C1" s="69"/>
      <c r="D1" s="69"/>
      <c r="E1" s="70"/>
      <c r="F1" s="69"/>
      <c r="G1" s="69"/>
      <c r="H1" s="71"/>
      <c r="I1" s="71"/>
      <c r="J1" s="72"/>
      <c r="K1" s="72"/>
    </row>
    <row r="2" spans="1:11" s="73" customFormat="1" ht="15" customHeight="1">
      <c r="A2" s="69"/>
      <c r="B2" s="179" t="s">
        <v>80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1:11" s="73" customFormat="1" ht="13.8">
      <c r="A3" s="69"/>
      <c r="B3" s="69"/>
      <c r="C3" s="69"/>
      <c r="D3" s="69"/>
      <c r="E3" s="70"/>
      <c r="F3" s="69"/>
      <c r="G3" s="69"/>
      <c r="H3" s="69"/>
      <c r="I3" s="71"/>
      <c r="J3" s="72"/>
      <c r="K3" s="72"/>
    </row>
    <row r="4" spans="1:11" s="73" customFormat="1" ht="13.8">
      <c r="A4" s="197" t="s">
        <v>42</v>
      </c>
      <c r="B4" s="197"/>
      <c r="C4" s="148"/>
      <c r="D4" s="148"/>
      <c r="E4" s="149"/>
      <c r="F4" s="148"/>
      <c r="G4" s="148"/>
      <c r="H4" s="148"/>
      <c r="I4" s="23"/>
      <c r="J4" s="44"/>
      <c r="K4" s="72"/>
    </row>
    <row r="5" spans="1:11" s="73" customFormat="1" ht="13.8">
      <c r="A5" s="148"/>
      <c r="B5" s="148" t="s">
        <v>20</v>
      </c>
      <c r="C5" s="148" t="s">
        <v>43</v>
      </c>
      <c r="D5" s="148"/>
      <c r="E5" s="149"/>
      <c r="F5" s="148"/>
      <c r="G5" s="148"/>
      <c r="H5" s="150">
        <f>K33</f>
        <v>0</v>
      </c>
      <c r="I5" s="23" t="s">
        <v>53</v>
      </c>
      <c r="J5" s="44"/>
      <c r="K5" s="72"/>
    </row>
    <row r="6" spans="1:11" s="73" customFormat="1">
      <c r="A6" s="74"/>
      <c r="B6" s="74"/>
      <c r="C6" s="74"/>
      <c r="D6" s="74"/>
      <c r="E6" s="75"/>
      <c r="F6" s="74"/>
      <c r="G6" s="74"/>
      <c r="H6" s="69"/>
      <c r="I6" s="72"/>
      <c r="J6" s="72"/>
      <c r="K6" s="72"/>
    </row>
    <row r="7" spans="1:11">
      <c r="A7" s="29"/>
      <c r="B7" s="30" t="s">
        <v>34</v>
      </c>
      <c r="C7" s="31"/>
      <c r="D7" s="32"/>
      <c r="E7" s="182" t="s">
        <v>35</v>
      </c>
      <c r="F7" s="183"/>
      <c r="G7" s="183"/>
      <c r="H7" s="183"/>
      <c r="I7" s="183"/>
      <c r="J7" s="184"/>
      <c r="K7" s="33" t="s">
        <v>24</v>
      </c>
    </row>
    <row r="8" spans="1:11" ht="24">
      <c r="A8" s="145" t="s">
        <v>0</v>
      </c>
      <c r="B8" s="130" t="s">
        <v>36</v>
      </c>
      <c r="C8" s="130" t="s">
        <v>37</v>
      </c>
      <c r="D8" s="130" t="s">
        <v>38</v>
      </c>
      <c r="E8" s="198" t="s">
        <v>52</v>
      </c>
      <c r="F8" s="199"/>
      <c r="G8" s="198" t="s">
        <v>45</v>
      </c>
      <c r="H8" s="199"/>
      <c r="I8" s="198" t="s">
        <v>46</v>
      </c>
      <c r="J8" s="199"/>
      <c r="K8" s="33"/>
    </row>
    <row r="9" spans="1:11">
      <c r="A9" s="146"/>
      <c r="B9" s="131"/>
      <c r="C9" s="147"/>
      <c r="D9" s="147"/>
      <c r="E9" s="38" t="s">
        <v>39</v>
      </c>
      <c r="F9" s="38" t="s">
        <v>40</v>
      </c>
      <c r="G9" s="38" t="s">
        <v>39</v>
      </c>
      <c r="H9" s="38" t="s">
        <v>40</v>
      </c>
      <c r="I9" s="38" t="s">
        <v>39</v>
      </c>
      <c r="J9" s="38" t="s">
        <v>40</v>
      </c>
      <c r="K9" s="33"/>
    </row>
    <row r="10" spans="1:11">
      <c r="A10" s="38"/>
      <c r="B10" s="132">
        <v>2</v>
      </c>
      <c r="C10" s="38">
        <v>3</v>
      </c>
      <c r="D10" s="38">
        <v>4</v>
      </c>
      <c r="E10" s="38">
        <v>5</v>
      </c>
      <c r="F10" s="38" t="s">
        <v>1</v>
      </c>
      <c r="G10" s="38">
        <v>7</v>
      </c>
      <c r="H10" s="38" t="s">
        <v>2</v>
      </c>
      <c r="I10" s="38">
        <v>9</v>
      </c>
      <c r="J10" s="38" t="s">
        <v>3</v>
      </c>
      <c r="K10" s="38" t="s">
        <v>4</v>
      </c>
    </row>
    <row r="11" spans="1:11">
      <c r="A11" s="193" t="s">
        <v>33</v>
      </c>
      <c r="B11" s="194"/>
      <c r="C11" s="195"/>
      <c r="D11" s="137"/>
      <c r="E11" s="115"/>
      <c r="F11" s="116"/>
      <c r="G11" s="118"/>
      <c r="H11" s="116"/>
      <c r="I11" s="115"/>
      <c r="J11" s="117"/>
      <c r="K11" s="112"/>
    </row>
    <row r="12" spans="1:11" s="142" customFormat="1" ht="12.6">
      <c r="A12" s="119">
        <v>1</v>
      </c>
      <c r="B12" s="139" t="s">
        <v>55</v>
      </c>
      <c r="C12" s="120" t="s">
        <v>21</v>
      </c>
      <c r="D12" s="140">
        <v>220</v>
      </c>
      <c r="E12" s="141">
        <v>0</v>
      </c>
      <c r="F12" s="121">
        <f t="shared" ref="F12:F26" si="0">E12*D12</f>
        <v>0</v>
      </c>
      <c r="G12" s="141">
        <v>0</v>
      </c>
      <c r="H12" s="121">
        <f t="shared" ref="H12:H26" si="1">G12*D12</f>
        <v>0</v>
      </c>
      <c r="I12" s="141">
        <v>0</v>
      </c>
      <c r="J12" s="122">
        <f t="shared" ref="J12:J26" si="2">I12*D12</f>
        <v>0</v>
      </c>
      <c r="K12" s="123">
        <f t="shared" ref="K12:K26" si="3">F12+H12+J12</f>
        <v>0</v>
      </c>
    </row>
    <row r="13" spans="1:11" s="142" customFormat="1" ht="12.6">
      <c r="A13" s="119">
        <v>2</v>
      </c>
      <c r="B13" s="139" t="s">
        <v>26</v>
      </c>
      <c r="C13" s="120" t="s">
        <v>21</v>
      </c>
      <c r="D13" s="140">
        <v>110</v>
      </c>
      <c r="E13" s="141">
        <v>0</v>
      </c>
      <c r="F13" s="121">
        <f t="shared" si="0"/>
        <v>0</v>
      </c>
      <c r="G13" s="141">
        <v>0</v>
      </c>
      <c r="H13" s="121">
        <f t="shared" si="1"/>
        <v>0</v>
      </c>
      <c r="I13" s="141">
        <v>0</v>
      </c>
      <c r="J13" s="122">
        <f t="shared" si="2"/>
        <v>0</v>
      </c>
      <c r="K13" s="123">
        <f t="shared" si="3"/>
        <v>0</v>
      </c>
    </row>
    <row r="14" spans="1:11" s="142" customFormat="1" ht="24">
      <c r="A14" s="119">
        <v>3</v>
      </c>
      <c r="B14" s="153" t="s">
        <v>79</v>
      </c>
      <c r="C14" s="120" t="s">
        <v>14</v>
      </c>
      <c r="D14" s="140">
        <v>260</v>
      </c>
      <c r="E14" s="141">
        <v>0</v>
      </c>
      <c r="F14" s="121">
        <f t="shared" ref="F14" si="4">E14*D14</f>
        <v>0</v>
      </c>
      <c r="G14" s="141">
        <v>0</v>
      </c>
      <c r="H14" s="121">
        <f t="shared" ref="H14" si="5">G14*D14</f>
        <v>0</v>
      </c>
      <c r="I14" s="141">
        <v>0</v>
      </c>
      <c r="J14" s="122">
        <f t="shared" ref="J14" si="6">I14*D14</f>
        <v>0</v>
      </c>
      <c r="K14" s="123">
        <f t="shared" ref="K14" si="7">F14+H14+J14</f>
        <v>0</v>
      </c>
    </row>
    <row r="15" spans="1:11" s="142" customFormat="1" ht="12">
      <c r="A15" s="196" t="s">
        <v>56</v>
      </c>
      <c r="B15" s="192"/>
      <c r="C15" s="192"/>
      <c r="D15" s="192"/>
      <c r="E15" s="124"/>
      <c r="F15" s="125"/>
      <c r="G15" s="124"/>
      <c r="H15" s="125"/>
      <c r="I15" s="124"/>
      <c r="J15" s="126"/>
      <c r="K15" s="127"/>
    </row>
    <row r="16" spans="1:11" s="142" customFormat="1" ht="12.6">
      <c r="A16" s="119">
        <v>1</v>
      </c>
      <c r="B16" s="143" t="s">
        <v>57</v>
      </c>
      <c r="C16" s="120" t="s">
        <v>21</v>
      </c>
      <c r="D16" s="140">
        <v>300</v>
      </c>
      <c r="E16" s="141">
        <v>0</v>
      </c>
      <c r="F16" s="121">
        <f t="shared" si="0"/>
        <v>0</v>
      </c>
      <c r="G16" s="141">
        <v>0</v>
      </c>
      <c r="H16" s="121">
        <f t="shared" si="1"/>
        <v>0</v>
      </c>
      <c r="I16" s="141">
        <v>0</v>
      </c>
      <c r="J16" s="122">
        <f t="shared" si="2"/>
        <v>0</v>
      </c>
      <c r="K16" s="123">
        <f t="shared" si="3"/>
        <v>0</v>
      </c>
    </row>
    <row r="17" spans="1:11" s="142" customFormat="1" ht="12.6">
      <c r="A17" s="119">
        <v>2</v>
      </c>
      <c r="B17" s="143" t="s">
        <v>58</v>
      </c>
      <c r="C17" s="128" t="s">
        <v>13</v>
      </c>
      <c r="D17" s="140">
        <v>40</v>
      </c>
      <c r="E17" s="141">
        <v>0</v>
      </c>
      <c r="F17" s="121">
        <f t="shared" si="0"/>
        <v>0</v>
      </c>
      <c r="G17" s="141">
        <v>0</v>
      </c>
      <c r="H17" s="121">
        <f t="shared" si="1"/>
        <v>0</v>
      </c>
      <c r="I17" s="141">
        <v>0</v>
      </c>
      <c r="J17" s="122">
        <f t="shared" si="2"/>
        <v>0</v>
      </c>
      <c r="K17" s="123">
        <f t="shared" si="3"/>
        <v>0</v>
      </c>
    </row>
    <row r="18" spans="1:11" s="142" customFormat="1" ht="12.6">
      <c r="A18" s="119">
        <v>3</v>
      </c>
      <c r="B18" s="143" t="s">
        <v>59</v>
      </c>
      <c r="C18" s="128" t="s">
        <v>13</v>
      </c>
      <c r="D18" s="140">
        <v>40</v>
      </c>
      <c r="E18" s="141">
        <v>0</v>
      </c>
      <c r="F18" s="121">
        <f>E18*D18</f>
        <v>0</v>
      </c>
      <c r="G18" s="141">
        <v>0</v>
      </c>
      <c r="H18" s="121">
        <f t="shared" si="1"/>
        <v>0</v>
      </c>
      <c r="I18" s="141">
        <v>0</v>
      </c>
      <c r="J18" s="122">
        <f t="shared" si="2"/>
        <v>0</v>
      </c>
      <c r="K18" s="123">
        <f t="shared" si="3"/>
        <v>0</v>
      </c>
    </row>
    <row r="19" spans="1:11" s="142" customFormat="1" ht="12.6">
      <c r="A19" s="119">
        <v>4</v>
      </c>
      <c r="B19" s="143" t="s">
        <v>64</v>
      </c>
      <c r="C19" s="128" t="s">
        <v>13</v>
      </c>
      <c r="D19" s="140">
        <v>5</v>
      </c>
      <c r="E19" s="141">
        <v>0</v>
      </c>
      <c r="F19" s="121">
        <f t="shared" si="0"/>
        <v>0</v>
      </c>
      <c r="G19" s="141">
        <v>0</v>
      </c>
      <c r="H19" s="121">
        <f t="shared" si="1"/>
        <v>0</v>
      </c>
      <c r="I19" s="141">
        <v>0</v>
      </c>
      <c r="J19" s="122">
        <f t="shared" si="2"/>
        <v>0</v>
      </c>
      <c r="K19" s="123">
        <f t="shared" si="3"/>
        <v>0</v>
      </c>
    </row>
    <row r="20" spans="1:11" s="142" customFormat="1" ht="12">
      <c r="A20" s="189" t="s">
        <v>65</v>
      </c>
      <c r="B20" s="190"/>
      <c r="C20" s="190"/>
      <c r="D20" s="191"/>
      <c r="E20" s="124"/>
      <c r="F20" s="125"/>
      <c r="G20" s="124"/>
      <c r="H20" s="125"/>
      <c r="I20" s="124"/>
      <c r="J20" s="126"/>
      <c r="K20" s="127"/>
    </row>
    <row r="21" spans="1:11" s="142" customFormat="1" ht="12.6">
      <c r="A21" s="119">
        <v>1</v>
      </c>
      <c r="B21" s="143" t="s">
        <v>66</v>
      </c>
      <c r="C21" s="128" t="s">
        <v>13</v>
      </c>
      <c r="D21" s="140">
        <v>1</v>
      </c>
      <c r="E21" s="141">
        <v>0</v>
      </c>
      <c r="F21" s="121">
        <f t="shared" si="0"/>
        <v>0</v>
      </c>
      <c r="G21" s="141">
        <v>0</v>
      </c>
      <c r="H21" s="121">
        <f t="shared" si="1"/>
        <v>0</v>
      </c>
      <c r="I21" s="141">
        <v>0</v>
      </c>
      <c r="J21" s="122">
        <f t="shared" si="2"/>
        <v>0</v>
      </c>
      <c r="K21" s="123">
        <f t="shared" si="3"/>
        <v>0</v>
      </c>
    </row>
    <row r="22" spans="1:11" s="142" customFormat="1" ht="12">
      <c r="A22" s="192" t="s">
        <v>67</v>
      </c>
      <c r="B22" s="192"/>
      <c r="C22" s="192"/>
      <c r="D22" s="192"/>
      <c r="E22" s="124"/>
      <c r="F22" s="125"/>
      <c r="G22" s="124"/>
      <c r="H22" s="125"/>
      <c r="I22" s="124"/>
      <c r="J22" s="126"/>
      <c r="K22" s="127"/>
    </row>
    <row r="23" spans="1:11" s="142" customFormat="1" ht="12.6">
      <c r="A23" s="129">
        <v>1</v>
      </c>
      <c r="B23" s="143" t="s">
        <v>70</v>
      </c>
      <c r="C23" s="128" t="s">
        <v>13</v>
      </c>
      <c r="D23" s="140">
        <v>2</v>
      </c>
      <c r="E23" s="141">
        <v>0</v>
      </c>
      <c r="F23" s="121">
        <f t="shared" si="0"/>
        <v>0</v>
      </c>
      <c r="G23" s="141">
        <v>0</v>
      </c>
      <c r="H23" s="121">
        <f t="shared" si="1"/>
        <v>0</v>
      </c>
      <c r="I23" s="141">
        <v>0</v>
      </c>
      <c r="J23" s="122">
        <f t="shared" si="2"/>
        <v>0</v>
      </c>
      <c r="K23" s="123">
        <f t="shared" si="3"/>
        <v>0</v>
      </c>
    </row>
    <row r="24" spans="1:11" s="142" customFormat="1" ht="12.6">
      <c r="A24" s="129">
        <v>2</v>
      </c>
      <c r="B24" s="143" t="s">
        <v>71</v>
      </c>
      <c r="C24" s="128" t="s">
        <v>13</v>
      </c>
      <c r="D24" s="140">
        <v>2</v>
      </c>
      <c r="E24" s="141">
        <v>0</v>
      </c>
      <c r="F24" s="121">
        <f t="shared" si="0"/>
        <v>0</v>
      </c>
      <c r="G24" s="141">
        <v>0</v>
      </c>
      <c r="H24" s="121">
        <f t="shared" si="1"/>
        <v>0</v>
      </c>
      <c r="I24" s="141">
        <v>0</v>
      </c>
      <c r="J24" s="122">
        <f t="shared" si="2"/>
        <v>0</v>
      </c>
      <c r="K24" s="123">
        <f t="shared" si="3"/>
        <v>0</v>
      </c>
    </row>
    <row r="25" spans="1:11" s="142" customFormat="1" ht="12">
      <c r="A25" s="189" t="s">
        <v>63</v>
      </c>
      <c r="B25" s="190"/>
      <c r="C25" s="190"/>
      <c r="D25" s="191"/>
      <c r="E25" s="124"/>
      <c r="F25" s="125"/>
      <c r="G25" s="124"/>
      <c r="H25" s="125"/>
      <c r="I25" s="124"/>
      <c r="J25" s="126"/>
      <c r="K25" s="127"/>
    </row>
    <row r="26" spans="1:11" s="142" customFormat="1" ht="24">
      <c r="A26" s="119">
        <v>1</v>
      </c>
      <c r="B26" s="144" t="s">
        <v>68</v>
      </c>
      <c r="C26" s="128" t="s">
        <v>62</v>
      </c>
      <c r="D26" s="140">
        <v>27</v>
      </c>
      <c r="E26" s="141">
        <v>0</v>
      </c>
      <c r="F26" s="121">
        <f t="shared" si="0"/>
        <v>0</v>
      </c>
      <c r="G26" s="141">
        <v>0</v>
      </c>
      <c r="H26" s="121">
        <f t="shared" si="1"/>
        <v>0</v>
      </c>
      <c r="I26" s="141">
        <v>0</v>
      </c>
      <c r="J26" s="122">
        <f t="shared" si="2"/>
        <v>0</v>
      </c>
      <c r="K26" s="123">
        <f t="shared" si="3"/>
        <v>0</v>
      </c>
    </row>
    <row r="27" spans="1:11" s="81" customFormat="1" ht="12">
      <c r="A27" s="77"/>
      <c r="B27" s="78" t="s">
        <v>27</v>
      </c>
      <c r="C27" s="77"/>
      <c r="D27" s="76"/>
      <c r="E27" s="79"/>
      <c r="F27" s="9">
        <f>SUM(F11:F26)</f>
        <v>0</v>
      </c>
      <c r="G27" s="80"/>
      <c r="H27" s="9">
        <f>SUM(H11:H26)</f>
        <v>0</v>
      </c>
      <c r="I27" s="9"/>
      <c r="J27" s="9">
        <f>SUM(J11:J26)</f>
        <v>0</v>
      </c>
      <c r="K27" s="9">
        <f>F27+H27+J27</f>
        <v>0</v>
      </c>
    </row>
    <row r="28" spans="1:11" s="81" customFormat="1" ht="12">
      <c r="A28" s="77"/>
      <c r="B28" s="82" t="s">
        <v>28</v>
      </c>
      <c r="C28" s="77"/>
      <c r="D28" s="83">
        <v>0</v>
      </c>
      <c r="E28" s="79"/>
      <c r="F28" s="9"/>
      <c r="G28" s="80"/>
      <c r="H28" s="9"/>
      <c r="I28" s="9"/>
      <c r="J28" s="41"/>
      <c r="K28" s="41">
        <f>H27*D28</f>
        <v>0</v>
      </c>
    </row>
    <row r="29" spans="1:11" s="81" customFormat="1" ht="12">
      <c r="A29" s="77"/>
      <c r="B29" s="82" t="s">
        <v>29</v>
      </c>
      <c r="C29" s="77"/>
      <c r="D29" s="77"/>
      <c r="E29" s="79"/>
      <c r="F29" s="41"/>
      <c r="G29" s="84"/>
      <c r="H29" s="41"/>
      <c r="I29" s="41"/>
      <c r="J29" s="41"/>
      <c r="K29" s="9">
        <f>K28+K27</f>
        <v>0</v>
      </c>
    </row>
    <row r="30" spans="1:11" s="81" customFormat="1" ht="12">
      <c r="A30" s="77"/>
      <c r="B30" s="82" t="s">
        <v>30</v>
      </c>
      <c r="C30" s="77"/>
      <c r="D30" s="83">
        <v>0</v>
      </c>
      <c r="E30" s="79"/>
      <c r="F30" s="41"/>
      <c r="G30" s="84"/>
      <c r="H30" s="41"/>
      <c r="I30" s="41"/>
      <c r="J30" s="41"/>
      <c r="K30" s="41">
        <f>K29*D30</f>
        <v>0</v>
      </c>
    </row>
    <row r="31" spans="1:11" s="81" customFormat="1" ht="12">
      <c r="A31" s="77"/>
      <c r="B31" s="78" t="s">
        <v>29</v>
      </c>
      <c r="C31" s="77"/>
      <c r="D31" s="77"/>
      <c r="E31" s="79"/>
      <c r="F31" s="41"/>
      <c r="G31" s="84"/>
      <c r="H31" s="41"/>
      <c r="I31" s="41"/>
      <c r="J31" s="41"/>
      <c r="K31" s="9">
        <f>K29+K30</f>
        <v>0</v>
      </c>
    </row>
    <row r="32" spans="1:11" s="81" customFormat="1" ht="12">
      <c r="A32" s="85"/>
      <c r="B32" s="86" t="s">
        <v>31</v>
      </c>
      <c r="C32" s="45"/>
      <c r="D32" s="55">
        <v>0.18</v>
      </c>
      <c r="E32" s="79"/>
      <c r="F32" s="41"/>
      <c r="G32" s="84"/>
      <c r="H32" s="41"/>
      <c r="I32" s="41"/>
      <c r="J32" s="41"/>
      <c r="K32" s="41">
        <f>K31*D32</f>
        <v>0</v>
      </c>
    </row>
    <row r="33" spans="1:11" s="81" customFormat="1" ht="12">
      <c r="A33" s="87"/>
      <c r="B33" s="88" t="s">
        <v>32</v>
      </c>
      <c r="C33" s="38"/>
      <c r="D33" s="38"/>
      <c r="E33" s="89"/>
      <c r="F33" s="60"/>
      <c r="G33" s="60"/>
      <c r="H33" s="60"/>
      <c r="I33" s="60"/>
      <c r="J33" s="60"/>
      <c r="K33" s="61">
        <f>SUM(K31:K32)</f>
        <v>0</v>
      </c>
    </row>
    <row r="34" spans="1:11">
      <c r="G34" s="90"/>
    </row>
    <row r="35" spans="1:11">
      <c r="G35" s="90"/>
    </row>
    <row r="36" spans="1:11">
      <c r="G36" s="90"/>
    </row>
    <row r="37" spans="1:11">
      <c r="B37" s="43"/>
      <c r="G37" s="90"/>
    </row>
    <row r="38" spans="1:11" s="90" customFormat="1">
      <c r="A38" s="15"/>
      <c r="B38" s="75"/>
      <c r="C38" s="15"/>
      <c r="D38" s="91"/>
      <c r="E38" s="92"/>
      <c r="F38" s="15"/>
      <c r="H38" s="15"/>
      <c r="I38" s="15"/>
      <c r="J38" s="15"/>
      <c r="K38" s="15"/>
    </row>
    <row r="39" spans="1:11" s="90" customFormat="1">
      <c r="B39" s="43"/>
      <c r="D39" s="95"/>
      <c r="E39" s="93"/>
    </row>
    <row r="40" spans="1:11" s="90" customFormat="1">
      <c r="B40" s="94"/>
      <c r="D40" s="95"/>
      <c r="E40" s="93"/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</sheetData>
  <mergeCells count="11">
    <mergeCell ref="B2:K2"/>
    <mergeCell ref="E7:J7"/>
    <mergeCell ref="A4:B4"/>
    <mergeCell ref="E8:F8"/>
    <mergeCell ref="G8:H8"/>
    <mergeCell ref="I8:J8"/>
    <mergeCell ref="A25:D25"/>
    <mergeCell ref="A22:D22"/>
    <mergeCell ref="A11:C11"/>
    <mergeCell ref="A15:D15"/>
    <mergeCell ref="A20:D20"/>
  </mergeCells>
  <pageMargins left="0.16" right="0.118110236220472" top="0.75" bottom="0.15748031496063" header="0.118110236220472" footer="0.11811023622047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K26" sqref="K26"/>
    </sheetView>
  </sheetViews>
  <sheetFormatPr defaultRowHeight="14.4"/>
  <cols>
    <col min="1" max="1" width="3.44140625" style="2" customWidth="1"/>
    <col min="2" max="2" width="61.6640625" style="67" customWidth="1"/>
    <col min="3" max="3" width="11.33203125" style="2" bestFit="1" customWidth="1"/>
    <col min="4" max="4" width="7.88671875" style="68" bestFit="1" customWidth="1"/>
    <col min="5" max="5" width="9.44140625" style="2" bestFit="1" customWidth="1"/>
    <col min="6" max="6" width="7.44140625" style="2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9.88671875" style="43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181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1"/>
    </row>
    <row r="2" spans="1:12" s="1" customFormat="1" ht="12.75" customHeight="1">
      <c r="A2" s="2"/>
      <c r="B2" s="179" t="s">
        <v>80</v>
      </c>
      <c r="C2" s="180"/>
      <c r="D2" s="180"/>
      <c r="E2" s="180"/>
      <c r="F2" s="180"/>
      <c r="G2" s="180"/>
      <c r="H2" s="180"/>
      <c r="I2" s="180"/>
      <c r="J2" s="180"/>
      <c r="K2" s="180"/>
      <c r="L2" s="21"/>
    </row>
    <row r="3" spans="1:12" ht="12">
      <c r="A3" s="1"/>
      <c r="B3" s="187"/>
      <c r="C3" s="187"/>
      <c r="D3" s="187"/>
      <c r="E3" s="187"/>
      <c r="F3" s="187"/>
      <c r="G3" s="1"/>
      <c r="H3" s="1"/>
      <c r="I3" s="22"/>
      <c r="L3" s="21"/>
    </row>
    <row r="4" spans="1:12" ht="12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">
      <c r="A5" s="24"/>
      <c r="B5" s="25"/>
      <c r="C5" s="24"/>
      <c r="D5" s="26"/>
      <c r="E5" s="188" t="s">
        <v>43</v>
      </c>
      <c r="F5" s="188"/>
      <c r="G5" s="188"/>
      <c r="H5" s="188"/>
      <c r="I5" s="27">
        <f>K26</f>
        <v>0</v>
      </c>
      <c r="J5" s="28" t="s">
        <v>53</v>
      </c>
      <c r="K5" s="24"/>
      <c r="L5" s="21"/>
    </row>
    <row r="6" spans="1:12" ht="12">
      <c r="A6" s="29"/>
      <c r="B6" s="30" t="s">
        <v>34</v>
      </c>
      <c r="C6" s="31"/>
      <c r="D6" s="32"/>
      <c r="E6" s="182" t="s">
        <v>35</v>
      </c>
      <c r="F6" s="183"/>
      <c r="G6" s="183"/>
      <c r="H6" s="183"/>
      <c r="I6" s="183"/>
      <c r="J6" s="184"/>
      <c r="K6" s="33" t="s">
        <v>24</v>
      </c>
      <c r="L6" s="21"/>
    </row>
    <row r="7" spans="1:12" ht="28.8">
      <c r="A7" s="34" t="s">
        <v>0</v>
      </c>
      <c r="B7" s="130" t="s">
        <v>36</v>
      </c>
      <c r="C7" s="35" t="s">
        <v>37</v>
      </c>
      <c r="D7" s="35" t="s">
        <v>38</v>
      </c>
      <c r="E7" s="185" t="s">
        <v>52</v>
      </c>
      <c r="F7" s="186"/>
      <c r="G7" s="185" t="s">
        <v>45</v>
      </c>
      <c r="H7" s="186"/>
      <c r="I7" s="185" t="s">
        <v>46</v>
      </c>
      <c r="J7" s="186"/>
      <c r="K7" s="33"/>
      <c r="L7" s="21"/>
    </row>
    <row r="8" spans="1:12">
      <c r="A8" s="36"/>
      <c r="B8" s="131"/>
      <c r="C8" s="37"/>
      <c r="D8" s="37"/>
      <c r="E8" s="38" t="s">
        <v>39</v>
      </c>
      <c r="F8" s="38" t="s">
        <v>40</v>
      </c>
      <c r="G8" s="38" t="s">
        <v>39</v>
      </c>
      <c r="H8" s="38" t="s">
        <v>40</v>
      </c>
      <c r="I8" s="38" t="s">
        <v>39</v>
      </c>
      <c r="J8" s="38" t="s">
        <v>40</v>
      </c>
      <c r="K8" s="33"/>
      <c r="L8" s="21"/>
    </row>
    <row r="9" spans="1:12">
      <c r="A9" s="39"/>
      <c r="B9" s="132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2.6">
      <c r="A10" s="97"/>
      <c r="B10" s="107" t="s">
        <v>16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24">
      <c r="A11" s="97">
        <v>1</v>
      </c>
      <c r="B11" s="154" t="s">
        <v>82</v>
      </c>
      <c r="C11" s="101" t="s">
        <v>14</v>
      </c>
      <c r="D11" s="151">
        <v>23</v>
      </c>
      <c r="E11" s="98">
        <v>0</v>
      </c>
      <c r="F11" s="99">
        <f t="shared" ref="F11:F14" si="0">E11*D11</f>
        <v>0</v>
      </c>
      <c r="G11" s="98">
        <v>0</v>
      </c>
      <c r="H11" s="99">
        <f t="shared" ref="H11:H14" si="1">G11*D11</f>
        <v>0</v>
      </c>
      <c r="I11" s="98">
        <v>0</v>
      </c>
      <c r="J11" s="100">
        <f t="shared" ref="J11:J14" si="2">I11*D11</f>
        <v>0</v>
      </c>
      <c r="K11" s="99">
        <f t="shared" ref="K11:K14" si="3">F11+H11+J11</f>
        <v>0</v>
      </c>
      <c r="L11" s="21"/>
    </row>
    <row r="12" spans="1:12" s="1" customFormat="1" ht="12.6">
      <c r="A12" s="97">
        <v>2</v>
      </c>
      <c r="B12" s="154" t="s">
        <v>84</v>
      </c>
      <c r="C12" s="101" t="s">
        <v>14</v>
      </c>
      <c r="D12" s="151">
        <v>9</v>
      </c>
      <c r="E12" s="98">
        <v>0</v>
      </c>
      <c r="F12" s="99">
        <f t="shared" si="0"/>
        <v>0</v>
      </c>
      <c r="G12" s="98">
        <v>0</v>
      </c>
      <c r="H12" s="99">
        <f t="shared" si="1"/>
        <v>0</v>
      </c>
      <c r="I12" s="98">
        <v>0</v>
      </c>
      <c r="J12" s="100">
        <f t="shared" si="2"/>
        <v>0</v>
      </c>
      <c r="K12" s="99">
        <f t="shared" si="3"/>
        <v>0</v>
      </c>
      <c r="L12" s="21"/>
    </row>
    <row r="13" spans="1:12" s="1" customFormat="1" ht="27.75" customHeight="1">
      <c r="A13" s="97">
        <v>3</v>
      </c>
      <c r="B13" s="154" t="s">
        <v>15</v>
      </c>
      <c r="C13" s="101" t="s">
        <v>17</v>
      </c>
      <c r="D13" s="151">
        <v>3</v>
      </c>
      <c r="E13" s="98">
        <v>0</v>
      </c>
      <c r="F13" s="99">
        <f t="shared" si="0"/>
        <v>0</v>
      </c>
      <c r="G13" s="98">
        <v>0</v>
      </c>
      <c r="H13" s="99">
        <f t="shared" si="1"/>
        <v>0</v>
      </c>
      <c r="I13" s="98">
        <v>0</v>
      </c>
      <c r="J13" s="100">
        <f t="shared" si="2"/>
        <v>0</v>
      </c>
      <c r="K13" s="99">
        <f t="shared" si="3"/>
        <v>0</v>
      </c>
      <c r="L13" s="21"/>
    </row>
    <row r="14" spans="1:12" s="1" customFormat="1" ht="12.6">
      <c r="A14" s="97">
        <v>4</v>
      </c>
      <c r="B14" s="154" t="s">
        <v>6</v>
      </c>
      <c r="C14" s="101" t="s">
        <v>17</v>
      </c>
      <c r="D14" s="151">
        <v>3</v>
      </c>
      <c r="E14" s="98">
        <v>0</v>
      </c>
      <c r="F14" s="99">
        <f t="shared" si="0"/>
        <v>0</v>
      </c>
      <c r="G14" s="98">
        <v>0</v>
      </c>
      <c r="H14" s="99">
        <f t="shared" si="1"/>
        <v>0</v>
      </c>
      <c r="I14" s="98">
        <v>0</v>
      </c>
      <c r="J14" s="100">
        <f t="shared" si="2"/>
        <v>0</v>
      </c>
      <c r="K14" s="99">
        <f t="shared" si="3"/>
        <v>0</v>
      </c>
      <c r="L14" s="21"/>
    </row>
    <row r="15" spans="1:12" s="1" customFormat="1" ht="12.6">
      <c r="A15" s="97"/>
      <c r="B15" s="102" t="s">
        <v>89</v>
      </c>
      <c r="C15" s="103"/>
      <c r="D15" s="113"/>
      <c r="E15" s="104"/>
      <c r="F15" s="105"/>
      <c r="G15" s="104"/>
      <c r="H15" s="105"/>
      <c r="I15" s="104"/>
      <c r="J15" s="106"/>
      <c r="K15" s="105"/>
      <c r="L15" s="21"/>
    </row>
    <row r="16" spans="1:12" s="1" customFormat="1" ht="36">
      <c r="A16" s="97">
        <v>1</v>
      </c>
      <c r="B16" s="164" t="s">
        <v>83</v>
      </c>
      <c r="C16" s="136" t="s">
        <v>14</v>
      </c>
      <c r="D16" s="163">
        <v>23</v>
      </c>
      <c r="E16" s="133">
        <v>0</v>
      </c>
      <c r="F16" s="134">
        <f t="shared" ref="F16" si="4">E16*D16</f>
        <v>0</v>
      </c>
      <c r="G16" s="133">
        <v>0</v>
      </c>
      <c r="H16" s="134">
        <f t="shared" ref="H16" si="5">G16*D16</f>
        <v>0</v>
      </c>
      <c r="I16" s="133">
        <v>0</v>
      </c>
      <c r="J16" s="135">
        <f t="shared" ref="J16" si="6">I16*D16</f>
        <v>0</v>
      </c>
      <c r="K16" s="134">
        <f t="shared" ref="K16" si="7">F16+H16+J16</f>
        <v>0</v>
      </c>
      <c r="L16" s="43"/>
    </row>
    <row r="17" spans="1:12" s="1" customFormat="1" ht="12.6">
      <c r="A17" s="97"/>
      <c r="B17" s="102" t="s">
        <v>18</v>
      </c>
      <c r="C17" s="103"/>
      <c r="D17" s="113"/>
      <c r="E17" s="104"/>
      <c r="F17" s="105"/>
      <c r="G17" s="104"/>
      <c r="H17" s="105"/>
      <c r="I17" s="104"/>
      <c r="J17" s="106"/>
      <c r="K17" s="105"/>
      <c r="L17" s="21"/>
    </row>
    <row r="18" spans="1:12" s="1" customFormat="1" ht="12.6">
      <c r="A18" s="97">
        <v>1</v>
      </c>
      <c r="B18" s="166" t="s">
        <v>85</v>
      </c>
      <c r="C18" s="101" t="s">
        <v>14</v>
      </c>
      <c r="D18" s="151">
        <v>9</v>
      </c>
      <c r="E18" s="98">
        <v>0</v>
      </c>
      <c r="F18" s="99">
        <f t="shared" ref="F18:F19" si="8">E18*D18</f>
        <v>0</v>
      </c>
      <c r="G18" s="98">
        <v>0</v>
      </c>
      <c r="H18" s="99">
        <f t="shared" ref="H18:H19" si="9">G18*D18</f>
        <v>0</v>
      </c>
      <c r="I18" s="98">
        <v>0</v>
      </c>
      <c r="J18" s="100">
        <f t="shared" ref="J18:J19" si="10">I18*D18</f>
        <v>0</v>
      </c>
      <c r="K18" s="99">
        <f t="shared" ref="K18:K19" si="11">F18+H18+J18</f>
        <v>0</v>
      </c>
      <c r="L18" s="21"/>
    </row>
    <row r="19" spans="1:12" s="1" customFormat="1" ht="12.6">
      <c r="A19" s="97">
        <v>2</v>
      </c>
      <c r="B19" s="166" t="s">
        <v>90</v>
      </c>
      <c r="C19" s="101" t="s">
        <v>14</v>
      </c>
      <c r="D19" s="151">
        <v>9</v>
      </c>
      <c r="E19" s="98">
        <v>0</v>
      </c>
      <c r="F19" s="99">
        <f t="shared" si="8"/>
        <v>0</v>
      </c>
      <c r="G19" s="98">
        <v>0</v>
      </c>
      <c r="H19" s="99">
        <f t="shared" si="9"/>
        <v>0</v>
      </c>
      <c r="I19" s="98">
        <v>0</v>
      </c>
      <c r="J19" s="100">
        <f t="shared" si="10"/>
        <v>0</v>
      </c>
      <c r="K19" s="99">
        <f t="shared" si="11"/>
        <v>0</v>
      </c>
      <c r="L19" s="21"/>
    </row>
    <row r="20" spans="1:12" s="1" customFormat="1">
      <c r="A20" s="46"/>
      <c r="B20" s="47" t="s">
        <v>7</v>
      </c>
      <c r="C20" s="48"/>
      <c r="D20" s="49"/>
      <c r="E20" s="50"/>
      <c r="F20" s="9">
        <f>SUM(F11:F19)</f>
        <v>0</v>
      </c>
      <c r="G20" s="51"/>
      <c r="H20" s="52">
        <f>SUM(H11:H19)</f>
        <v>0</v>
      </c>
      <c r="I20" s="51"/>
      <c r="J20" s="52">
        <f>SUM(J11:J19)</f>
        <v>0</v>
      </c>
      <c r="K20" s="9">
        <f>F20+H20+J20</f>
        <v>0</v>
      </c>
      <c r="L20" s="43"/>
    </row>
    <row r="21" spans="1:12" s="1" customFormat="1">
      <c r="A21" s="46"/>
      <c r="B21" s="53" t="s">
        <v>8</v>
      </c>
      <c r="C21" s="54">
        <v>0</v>
      </c>
      <c r="D21" s="49"/>
      <c r="E21" s="50"/>
      <c r="F21" s="41"/>
      <c r="G21" s="50"/>
      <c r="H21" s="9"/>
      <c r="I21" s="50"/>
      <c r="J21" s="42"/>
      <c r="K21" s="9">
        <f>K20*C21</f>
        <v>0</v>
      </c>
      <c r="L21" s="43"/>
    </row>
    <row r="22" spans="1:12" s="1" customFormat="1">
      <c r="A22" s="46"/>
      <c r="B22" s="53" t="s">
        <v>9</v>
      </c>
      <c r="C22" s="48"/>
      <c r="D22" s="49"/>
      <c r="E22" s="50"/>
      <c r="F22" s="41"/>
      <c r="G22" s="50"/>
      <c r="H22" s="9"/>
      <c r="I22" s="50"/>
      <c r="J22" s="42"/>
      <c r="K22" s="9">
        <f>K20+K21</f>
        <v>0</v>
      </c>
      <c r="L22" s="43"/>
    </row>
    <row r="23" spans="1:12" s="1" customFormat="1">
      <c r="A23" s="46"/>
      <c r="B23" s="53" t="s">
        <v>10</v>
      </c>
      <c r="C23" s="54">
        <v>0</v>
      </c>
      <c r="D23" s="49"/>
      <c r="E23" s="50"/>
      <c r="F23" s="41"/>
      <c r="G23" s="50"/>
      <c r="H23" s="9"/>
      <c r="I23" s="50"/>
      <c r="J23" s="42"/>
      <c r="K23" s="9">
        <f>K22*C23</f>
        <v>0</v>
      </c>
      <c r="L23" s="43"/>
    </row>
    <row r="24" spans="1:12" s="1" customFormat="1">
      <c r="A24" s="46"/>
      <c r="B24" s="47" t="s">
        <v>9</v>
      </c>
      <c r="C24" s="48"/>
      <c r="D24" s="49"/>
      <c r="E24" s="50"/>
      <c r="F24" s="41"/>
      <c r="G24" s="50"/>
      <c r="H24" s="9"/>
      <c r="I24" s="50"/>
      <c r="J24" s="42"/>
      <c r="K24" s="9">
        <f>K23+K22</f>
        <v>0</v>
      </c>
      <c r="L24" s="43"/>
    </row>
    <row r="25" spans="1:12" s="1" customFormat="1">
      <c r="A25" s="46"/>
      <c r="B25" s="47" t="s">
        <v>11</v>
      </c>
      <c r="C25" s="55">
        <v>0.18</v>
      </c>
      <c r="D25" s="56"/>
      <c r="E25" s="50"/>
      <c r="F25" s="41"/>
      <c r="G25" s="50"/>
      <c r="H25" s="9"/>
      <c r="I25" s="50"/>
      <c r="J25" s="42"/>
      <c r="K25" s="9">
        <f>K24*C25</f>
        <v>0</v>
      </c>
      <c r="L25" s="43"/>
    </row>
    <row r="26" spans="1:12" s="1" customFormat="1">
      <c r="A26" s="29"/>
      <c r="B26" s="57" t="s">
        <v>12</v>
      </c>
      <c r="C26" s="29"/>
      <c r="D26" s="58"/>
      <c r="E26" s="59"/>
      <c r="F26" s="60"/>
      <c r="G26" s="59"/>
      <c r="H26" s="61"/>
      <c r="I26" s="59"/>
      <c r="J26" s="62"/>
      <c r="K26" s="61">
        <f>K24+K25</f>
        <v>0</v>
      </c>
      <c r="L26" s="43"/>
    </row>
    <row r="27" spans="1:12" s="1" customFormat="1">
      <c r="A27" s="14"/>
      <c r="B27" s="63"/>
      <c r="C27" s="14"/>
      <c r="D27" s="64"/>
      <c r="E27" s="14"/>
      <c r="F27" s="14"/>
      <c r="G27" s="14"/>
      <c r="H27" s="14"/>
      <c r="I27" s="14"/>
      <c r="J27" s="14"/>
      <c r="K27" s="14"/>
      <c r="L27" s="43"/>
    </row>
    <row r="28" spans="1:12" s="1" customFormat="1">
      <c r="A28" s="14"/>
      <c r="B28" s="63"/>
      <c r="C28" s="14"/>
      <c r="D28" s="64"/>
      <c r="E28" s="14"/>
      <c r="F28" s="14"/>
      <c r="G28" s="14"/>
      <c r="H28" s="14"/>
      <c r="I28" s="14"/>
      <c r="J28" s="14"/>
      <c r="K28" s="14"/>
      <c r="L28" s="43"/>
    </row>
    <row r="29" spans="1:12" s="1" customFormat="1">
      <c r="A29" s="14"/>
      <c r="B29" s="63"/>
      <c r="C29" s="14"/>
      <c r="D29" s="64"/>
      <c r="E29" s="12"/>
      <c r="F29" s="14"/>
      <c r="G29" s="14"/>
      <c r="H29" s="14"/>
      <c r="I29" s="14"/>
      <c r="J29" s="14"/>
      <c r="K29" s="14"/>
      <c r="L29" s="43"/>
    </row>
    <row r="30" spans="1:12" s="1" customFormat="1">
      <c r="B30" s="65"/>
      <c r="D30" s="66"/>
      <c r="L30" s="43"/>
    </row>
    <row r="31" spans="1:12" s="1" customFormat="1">
      <c r="B31" s="65"/>
      <c r="D31" s="66"/>
      <c r="L31" s="43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ნაკრები</vt:lpstr>
      <vt:lpstr>არქივი, სამშენებლო</vt:lpstr>
      <vt:lpstr>არქივი ელ. სამუშაოები </vt:lpstr>
      <vt:lpstr>გამაგრებითი სამუშაოები</vt:lpstr>
      <vt:lpstr>'არქივი, სამშენებლო'!Print_Area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2023-09-12T11:12:17Z</dcterms:modified>
</cp:coreProperties>
</file>