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C794F251-47A2-41BD-BB4E-3A5738A3697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თავფურელი " sheetId="5" r:id="rId1"/>
    <sheet name="list" sheetId="3" r:id="rId2"/>
  </sheets>
  <definedNames>
    <definedName name="_xlnm._FilterDatabase" localSheetId="1" hidden="1">list!$B$1:$B$46</definedName>
    <definedName name="_xlnm.Print_Area" localSheetId="1">list!$A$1:$D$46</definedName>
    <definedName name="_xlnm.Print_Area" localSheetId="0">'თავფურელი '!$A$1:$L$24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3" l="1"/>
  <c r="A9" i="3" l="1"/>
  <c r="D9" i="3"/>
  <c r="D8" i="3" s="1"/>
  <c r="D13" i="3"/>
  <c r="D17" i="3"/>
  <c r="A10" i="3" l="1"/>
  <c r="D11" i="3"/>
  <c r="D10" i="3"/>
  <c r="A11" i="3" l="1"/>
  <c r="D12" i="3"/>
  <c r="A12" i="3" l="1"/>
  <c r="A13" i="3" s="1"/>
  <c r="A14" i="3" l="1"/>
  <c r="A15" i="3" l="1"/>
  <c r="G13" i="5" l="1"/>
  <c r="A16" i="3"/>
  <c r="A17" i="3" l="1"/>
  <c r="A18" i="3" l="1"/>
  <c r="A19" i="3" l="1"/>
  <c r="A20" i="3" l="1"/>
  <c r="A30" i="3" l="1"/>
  <c r="A31" i="3" s="1"/>
  <c r="A22" i="3"/>
  <c r="A23" i="3" s="1"/>
  <c r="A24" i="3" s="1"/>
  <c r="A32" i="3" l="1"/>
  <c r="A25" i="3"/>
  <c r="A27" i="3"/>
  <c r="A28" i="3" s="1"/>
</calcChain>
</file>

<file path=xl/sharedStrings.xml><?xml version="1.0" encoding="utf-8"?>
<sst xmlns="http://schemas.openxmlformats.org/spreadsheetml/2006/main" count="96" uniqueCount="62">
  <si>
    <t xml:space="preserve">შ.პ.ს.  "არტ იდეა"  </t>
  </si>
  <si>
    <t xml:space="preserve">(შემსრულებლის დასახელება) </t>
  </si>
  <si>
    <t>წყალტუბოს მუნიციპალიტეტის მერია</t>
  </si>
  <si>
    <t xml:space="preserve">(დამკვეთის დასახელება) </t>
  </si>
  <si>
    <r>
      <rPr>
        <b/>
        <sz val="16"/>
        <rFont val="Sylfaen"/>
        <family val="1"/>
        <charset val="204"/>
      </rPr>
      <t>წყალტუბოს მუნიციპალიტეტის, სოფელ მაღლაკში ტრენაჟორების მოწყობა</t>
    </r>
    <r>
      <rPr>
        <sz val="10"/>
        <rFont val="Sylfaen"/>
        <family val="1"/>
        <charset val="204"/>
      </rPr>
      <t xml:space="preserve">
</t>
    </r>
  </si>
  <si>
    <t xml:space="preserve">სახარჯთაღრიცხვო ღირებულება:    </t>
  </si>
  <si>
    <t xml:space="preserve">ლარი  </t>
  </si>
  <si>
    <t>დირექტორი:</t>
  </si>
  <si>
    <t>ზ. ბარამიძე</t>
  </si>
  <si>
    <t>თბილისი _ 2022 წელი</t>
  </si>
  <si>
    <t>წყალტუბოს მუნიციპალიტეტის, სოფელ მაღლაკში ტრენაჟორების მოწყობა / Outdoor  gym in village Maghlaki, Tskaltubo municipality</t>
  </si>
  <si>
    <t>№</t>
  </si>
  <si>
    <t>განზ. ერთ    Unity</t>
  </si>
  <si>
    <t>რაოდენობა            QNT</t>
  </si>
  <si>
    <t>#</t>
  </si>
  <si>
    <t>განზ. ერთ</t>
  </si>
  <si>
    <t>მოსამზადებელი სამუშაოები/ Preparatory works</t>
  </si>
  <si>
    <t>m2</t>
  </si>
  <si>
    <t>ტრენაჟორების მოწყობა / Arrangement of outdoor gym</t>
  </si>
  <si>
    <t>m3</t>
  </si>
  <si>
    <t>ტონა</t>
  </si>
  <si>
    <t xml:space="preserve"> g/m</t>
  </si>
  <si>
    <t>T</t>
  </si>
  <si>
    <t>ცალი/ Piece</t>
  </si>
  <si>
    <t>ტრენაჟორი "სხეულის ამზიდი" მონტაჟი                                                  Installation of the simulator - "body lifter"</t>
  </si>
  <si>
    <t>კომპლ. Set</t>
  </si>
  <si>
    <t xml:space="preserve">ლითონის კონსტრუქციების შეღებვა ანტიკოროზიული ზეთოვანი საღებავით ორჯერ   Painting of metal constructions with two coats of anti-corrosive oil paint         </t>
  </si>
  <si>
    <t>ჯამი / Total</t>
  </si>
  <si>
    <t>ლარი/ GEL</t>
  </si>
  <si>
    <t>ჯამი/ Total</t>
  </si>
  <si>
    <t>ჯამი / TOTAL</t>
  </si>
  <si>
    <t>ტრენაჟორი "ნიჩბოსანი" მონტაჟი                                                                    Installation of the simulator - "rowing"</t>
  </si>
  <si>
    <t>ტრენაჟორი "აზიდვა მკერდიდან" მონტაჟი                                        Installation of the simulator - "chest workout"</t>
  </si>
  <si>
    <t xml:space="preserve">ტრენაჟორი "მიზიდვა მკერდისკენ" მონტაჟი                                      Installation of the simulator - "lifting towards chest"  </t>
  </si>
  <si>
    <t>ტრენაჟორი "აზიდვა ფეხით" მონტაჟი                                                   Installation of the simulator - " leg training"</t>
  </si>
  <si>
    <t>ტრენაჟორი "წელის კორექციისთვის" მონტაჟი                                Installation of the simulator - "waist corrector</t>
  </si>
  <si>
    <t>ტრენაჟორი "ელიფტური" მონტაჟი                                                            Installation of simulator - "elliptical"</t>
  </si>
  <si>
    <t>ტრენაჟორი "ნაბიჯისთვის" მონტაჟი                                                       Installation of simulator - "Steps"</t>
  </si>
  <si>
    <t>საჩრდილობლის კომპლექტი მასალების გათვალისწინებით და შეღებვით                                                                                                                                    Set of shade structure, including materials and painting</t>
  </si>
  <si>
    <t>სარეკლამო ბანერის (ლითონის ფირფიტა)  მოწყობა, ტექსტის და დიზაინის დამკვეთთან შეთანხმებით (მასალისა და სამუშაოს ღირებულების გათვალისწინებით)                                                         Arrangement of advertising banner (metal plate), including cost for material and manpower</t>
  </si>
  <si>
    <t>საჩრდილობლის მოაჯირის, ლითონის კონსტრუქციის მოწყობა  ვერტიკალური და ჰორიზონტალური  კავშირებით (მასალები პროექტის შესაბამისად)                                                                                  Arrangement of metal railing of shades with vertical and horizontal connections (materials according to the project)</t>
  </si>
  <si>
    <t xml:space="preserve"> კაუჩუკის საფარის მოწყობა სისქით 20მმ                                              Installation of rubber tiles, 20mm</t>
  </si>
  <si>
    <t xml:space="preserve">III კატეგორიის გრუნტის დამუშავება ხელით                                              Manual tilling of Category III soil </t>
  </si>
  <si>
    <t>გრუნტის დატვირთვა ექსკავატორით 0,25 კუბ.მ                                                  Soil loading  with an excavator ( 0.25 m3)</t>
  </si>
  <si>
    <t>გრუნტის დატვირთვა ხელით ავტოთვითმცლელზე                                 Manual soil loading  with the auto- loader</t>
  </si>
  <si>
    <t>გრუნტის დატკეპნვა სატკეპნი 5ტ                                                                                Soil compaction ( 5 T compactor)</t>
  </si>
  <si>
    <t>გრუნტის გატანა 5 კმ მანძილზე                                                                 Taking out soil ( 5 km)</t>
  </si>
  <si>
    <t>III კატეგორიის გრუნტის დამუშავება მექანიზმებით გვერდზე დაყრით 0,25 კუბ.მ                                                                                                   Excavation of soil with excavator and piling in situ (0.25 m3)</t>
  </si>
  <si>
    <t>საფუძვლის ბალიშის მოწყობა ქვიშა ღორღოვანი ნარევისაგან სისქით 10სმ და დატკეპნვა                                                                         Arrangement of the foundation cushion from sand-loam mixture with a thickness of 10 cm and compaction</t>
  </si>
  <si>
    <t xml:space="preserve"> ბეტონის ბორდიურის 
მოწყობა ბეტონის საფუძველზე ქვიშა-ხრეშოვანი ბალიშის     მოწყობით                                                                                                                 Arrangement of concrete curb with a sand-gravel pad on a concrete basis                                </t>
  </si>
  <si>
    <t>ბეტონის ფილის არმირების მოწყობა, არმატურა A-III დ-8მმ.                    Arrangement of concrete slab reinforcement, reibar A-III 8mm.</t>
  </si>
  <si>
    <t>ბეტონის მოზადების მოწყობა ხელოვნური საფარის ქვეშ  კლასით  B20                     Arrangement of concrete preparation under the artificial cover, class B20</t>
  </si>
  <si>
    <t>მოედნის მოსწორება                                                                                                 Leveling of the terrain</t>
  </si>
  <si>
    <t>სამუშაოს ჩამონათვალი                                                                                           Tasks</t>
  </si>
  <si>
    <t>წერტილოვანი საძირკვლების მოწყობა                                       Arrangement of foundation</t>
  </si>
  <si>
    <t>საძირკვლების ქვეშ ფუძის (ბალიშის) მოწყობა ქვიშა-ხრეშით და ეტაპობრივი დატკეპნა ფენა-ფენა                                                           Arrangement of the base (cushion) under the foundations with sand-gravel and gradual compaction layer by layer</t>
  </si>
  <si>
    <t>სატრანსპორტო ხარჯები არაუმეტეს 5%                                                 Transport costs not exceeding 5%</t>
  </si>
  <si>
    <t>ზედანადები ხარჯები არაუმეტეს 10%                                                   Overhead costs not exceeding10%</t>
  </si>
  <si>
    <t>გეგმიური დაგროვება  არაუმეტეს 8%                                                       Planned accumulation not exceeding 8%</t>
  </si>
  <si>
    <t>საპენსიო გადასახადი ხელფასის არაუმეტეს 2%                                  Pension contribution  not exceeding 2% of salary</t>
  </si>
  <si>
    <t>გაუთვალისწინებლი სამუშაო არაუმეტეს 3%                                   Unpexpected work not exceeding 3%</t>
  </si>
  <si>
    <t>დღგ 0%
VAT  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</si>
</sst>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0.000"/>
    <numFmt numFmtId="166" formatCode="0.0"/>
    <numFmt numFmtId="167" formatCode="_-* #,##0.00_р_._-;\-* #,##0.00_р_._-;_-* &quot;-&quot;??_р_._-;_-@_-"/>
    <numFmt numFmtId="168" formatCode="#,##0_);\-#,##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60"/>
      <name val="Calibri"/>
      <family val="2"/>
      <charset val="162"/>
    </font>
    <font>
      <sz val="11"/>
      <color indexed="20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sz val="10"/>
      <name val="Arial Cyr"/>
      <family val="2"/>
      <charset val="204"/>
    </font>
    <font>
      <sz val="10"/>
      <name val="Helv"/>
    </font>
    <font>
      <sz val="11"/>
      <color theme="1"/>
      <name val="Arial"/>
      <family val="2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b/>
      <sz val="10"/>
      <color rgb="FF000000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name val="Sylfaen"/>
      <family val="1"/>
    </font>
    <font>
      <b/>
      <sz val="10"/>
      <color theme="1"/>
      <name val="Sylfaen"/>
      <family val="1"/>
    </font>
    <font>
      <sz val="10"/>
      <name val="AcadNusx"/>
    </font>
    <font>
      <sz val="11"/>
      <color theme="1"/>
      <name val="Sylfaen"/>
      <family val="1"/>
      <charset val="204"/>
    </font>
    <font>
      <b/>
      <sz val="12"/>
      <name val="Sylfaen"/>
      <family val="1"/>
      <charset val="204"/>
    </font>
    <font>
      <b/>
      <sz val="16"/>
      <name val="Sylfaen"/>
      <family val="1"/>
      <charset val="204"/>
    </font>
    <font>
      <sz val="14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9"/>
      <name val="Sylfaen"/>
      <family val="1"/>
      <charset val="204"/>
    </font>
    <font>
      <b/>
      <sz val="11"/>
      <name val="Sylfaen"/>
      <family val="1"/>
      <charset val="204"/>
    </font>
    <font>
      <b/>
      <sz val="11"/>
      <name val="Sylfaen"/>
      <family val="1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9">
    <xf numFmtId="0" fontId="0" fillId="0" borderId="0"/>
    <xf numFmtId="0" fontId="4" fillId="0" borderId="0"/>
    <xf numFmtId="0" fontId="4" fillId="0" borderId="0"/>
    <xf numFmtId="0" fontId="5" fillId="0" borderId="0"/>
    <xf numFmtId="0" fontId="7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2" fillId="0" borderId="0"/>
    <xf numFmtId="164" fontId="6" fillId="0" borderId="0" applyFont="0" applyFill="0" applyBorder="0" applyAlignment="0" applyProtection="0"/>
    <xf numFmtId="0" fontId="6" fillId="0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28" fillId="5" borderId="0" applyNumberFormat="0" applyBorder="0" applyAlignment="0" applyProtection="0"/>
    <xf numFmtId="0" fontId="29" fillId="22" borderId="6" applyNumberFormat="0" applyAlignment="0" applyProtection="0"/>
    <xf numFmtId="0" fontId="30" fillId="23" borderId="9" applyNumberFormat="0" applyAlignment="0" applyProtection="0"/>
    <xf numFmtId="167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9" borderId="6" applyNumberFormat="0" applyAlignment="0" applyProtection="0"/>
    <xf numFmtId="0" fontId="37" fillId="0" borderId="13" applyNumberFormat="0" applyFill="0" applyAlignment="0" applyProtection="0"/>
    <xf numFmtId="0" fontId="38" fillId="24" borderId="0" applyNumberFormat="0" applyBorder="0" applyAlignment="0" applyProtection="0"/>
    <xf numFmtId="0" fontId="3" fillId="0" borderId="0"/>
    <xf numFmtId="0" fontId="4" fillId="0" borderId="0"/>
    <xf numFmtId="0" fontId="6" fillId="0" borderId="0"/>
    <xf numFmtId="0" fontId="3" fillId="25" borderId="14" applyNumberFormat="0" applyFont="0" applyAlignment="0" applyProtection="0"/>
    <xf numFmtId="0" fontId="39" fillId="22" borderId="15" applyNumberFormat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9" borderId="6" applyNumberFormat="0" applyAlignment="0" applyProtection="0"/>
    <xf numFmtId="0" fontId="11" fillId="9" borderId="6" applyNumberFormat="0" applyAlignment="0" applyProtection="0"/>
    <xf numFmtId="0" fontId="11" fillId="9" borderId="6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" fillId="0" borderId="0"/>
    <xf numFmtId="0" fontId="6" fillId="0" borderId="0"/>
    <xf numFmtId="0" fontId="43" fillId="0" borderId="0"/>
    <xf numFmtId="0" fontId="44" fillId="0" borderId="0"/>
    <xf numFmtId="0" fontId="1" fillId="0" borderId="0"/>
    <xf numFmtId="167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0" fontId="44" fillId="25" borderId="14" applyNumberFormat="0" applyFont="0" applyAlignment="0" applyProtection="0"/>
    <xf numFmtId="167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0" borderId="0"/>
    <xf numFmtId="164" fontId="5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6" fillId="0" borderId="0"/>
    <xf numFmtId="0" fontId="5" fillId="0" borderId="0"/>
    <xf numFmtId="0" fontId="4" fillId="0" borderId="0"/>
  </cellStyleXfs>
  <cellXfs count="93">
    <xf numFmtId="0" fontId="0" fillId="0" borderId="0" xfId="0"/>
    <xf numFmtId="0" fontId="47" fillId="0" borderId="0" xfId="0" applyFont="1" applyAlignment="1">
      <alignment horizontal="center" vertical="center"/>
    </xf>
    <xf numFmtId="0" fontId="47" fillId="2" borderId="2" xfId="0" applyFont="1" applyFill="1" applyBorder="1" applyAlignment="1">
      <alignment horizontal="center" vertical="center" wrapText="1"/>
    </xf>
    <xf numFmtId="1" fontId="48" fillId="2" borderId="2" xfId="0" applyNumberFormat="1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center" vertical="center" wrapText="1"/>
    </xf>
    <xf numFmtId="2" fontId="48" fillId="2" borderId="2" xfId="0" applyNumberFormat="1" applyFont="1" applyFill="1" applyBorder="1" applyAlignment="1">
      <alignment horizontal="center" vertical="center" wrapText="1"/>
    </xf>
    <xf numFmtId="2" fontId="47" fillId="2" borderId="2" xfId="0" applyNumberFormat="1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center" vertical="center"/>
    </xf>
    <xf numFmtId="165" fontId="48" fillId="2" borderId="2" xfId="0" applyNumberFormat="1" applyFont="1" applyFill="1" applyBorder="1" applyAlignment="1">
      <alignment horizontal="center" vertical="center" wrapText="1"/>
    </xf>
    <xf numFmtId="1" fontId="48" fillId="0" borderId="2" xfId="0" applyNumberFormat="1" applyFont="1" applyBorder="1" applyAlignment="1">
      <alignment horizontal="center" vertical="center"/>
    </xf>
    <xf numFmtId="166" fontId="48" fillId="2" borderId="2" xfId="0" applyNumberFormat="1" applyFont="1" applyFill="1" applyBorder="1" applyAlignment="1">
      <alignment horizontal="center" vertical="center" wrapText="1"/>
    </xf>
    <xf numFmtId="1" fontId="48" fillId="0" borderId="2" xfId="0" applyNumberFormat="1" applyFont="1" applyBorder="1" applyAlignment="1">
      <alignment horizontal="center" vertical="center" wrapText="1"/>
    </xf>
    <xf numFmtId="0" fontId="48" fillId="2" borderId="2" xfId="1" applyFont="1" applyFill="1" applyBorder="1" applyAlignment="1">
      <alignment horizontal="center" vertical="center" wrapText="1"/>
    </xf>
    <xf numFmtId="0" fontId="48" fillId="2" borderId="2" xfId="217" applyFont="1" applyFill="1" applyBorder="1" applyAlignment="1">
      <alignment horizontal="center" vertical="center" wrapText="1"/>
    </xf>
    <xf numFmtId="2" fontId="48" fillId="2" borderId="2" xfId="217" applyNumberFormat="1" applyFont="1" applyFill="1" applyBorder="1" applyAlignment="1">
      <alignment horizontal="center" vertical="center" wrapText="1"/>
    </xf>
    <xf numFmtId="0" fontId="48" fillId="3" borderId="2" xfId="0" applyFont="1" applyFill="1" applyBorder="1" applyAlignment="1">
      <alignment horizontal="center" vertical="center"/>
    </xf>
    <xf numFmtId="0" fontId="47" fillId="0" borderId="0" xfId="4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0" xfId="0" applyFont="1"/>
    <xf numFmtId="168" fontId="48" fillId="2" borderId="1" xfId="0" applyNumberFormat="1" applyFont="1" applyFill="1" applyBorder="1" applyAlignment="1">
      <alignment horizontal="center" vertical="center" wrapText="1"/>
    </xf>
    <xf numFmtId="168" fontId="48" fillId="2" borderId="3" xfId="0" applyNumberFormat="1" applyFont="1" applyFill="1" applyBorder="1" applyAlignment="1">
      <alignment horizontal="center" vertical="center" wrapText="1"/>
    </xf>
    <xf numFmtId="1" fontId="48" fillId="2" borderId="2" xfId="217" applyNumberFormat="1" applyFont="1" applyFill="1" applyBorder="1" applyAlignment="1">
      <alignment horizontal="center" vertical="center" wrapText="1"/>
    </xf>
    <xf numFmtId="0" fontId="47" fillId="0" borderId="0" xfId="217" applyFont="1"/>
    <xf numFmtId="0" fontId="47" fillId="0" borderId="19" xfId="0" applyFont="1" applyBorder="1"/>
    <xf numFmtId="0" fontId="47" fillId="0" borderId="20" xfId="0" applyFont="1" applyBorder="1"/>
    <xf numFmtId="0" fontId="47" fillId="0" borderId="21" xfId="0" applyFont="1" applyBorder="1"/>
    <xf numFmtId="0" fontId="54" fillId="0" borderId="0" xfId="0" applyFont="1"/>
    <xf numFmtId="0" fontId="47" fillId="0" borderId="22" xfId="0" applyFont="1" applyBorder="1"/>
    <xf numFmtId="0" fontId="47" fillId="0" borderId="23" xfId="0" applyFont="1" applyBorder="1"/>
    <xf numFmtId="0" fontId="47" fillId="0" borderId="24" xfId="0" applyFont="1" applyBorder="1"/>
    <xf numFmtId="0" fontId="47" fillId="0" borderId="25" xfId="0" applyFont="1" applyBorder="1"/>
    <xf numFmtId="0" fontId="47" fillId="0" borderId="8" xfId="0" applyFont="1" applyBorder="1"/>
    <xf numFmtId="0" fontId="47" fillId="0" borderId="26" xfId="0" applyFont="1" applyBorder="1"/>
    <xf numFmtId="0" fontId="47" fillId="0" borderId="27" xfId="0" applyFont="1" applyBorder="1"/>
    <xf numFmtId="2" fontId="57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2" fontId="54" fillId="0" borderId="0" xfId="0" applyNumberFormat="1" applyFont="1"/>
    <xf numFmtId="0" fontId="57" fillId="0" borderId="22" xfId="0" applyFont="1" applyBorder="1"/>
    <xf numFmtId="0" fontId="57" fillId="0" borderId="0" xfId="0" applyFont="1" applyAlignment="1">
      <alignment horizontal="right" vertical="center"/>
    </xf>
    <xf numFmtId="43" fontId="57" fillId="0" borderId="0" xfId="0" applyNumberFormat="1" applyFont="1"/>
    <xf numFmtId="0" fontId="57" fillId="0" borderId="8" xfId="0" applyFont="1" applyBorder="1" applyAlignment="1">
      <alignment horizontal="center"/>
    </xf>
    <xf numFmtId="0" fontId="57" fillId="0" borderId="0" xfId="0" applyFont="1"/>
    <xf numFmtId="0" fontId="57" fillId="0" borderId="8" xfId="0" applyFont="1" applyBorder="1"/>
    <xf numFmtId="0" fontId="47" fillId="0" borderId="28" xfId="0" applyFont="1" applyBorder="1"/>
    <xf numFmtId="0" fontId="47" fillId="0" borderId="29" xfId="0" applyFont="1" applyBorder="1"/>
    <xf numFmtId="0" fontId="47" fillId="0" borderId="30" xfId="0" applyFont="1" applyBorder="1"/>
    <xf numFmtId="0" fontId="47" fillId="0" borderId="18" xfId="0" applyFont="1" applyBorder="1"/>
    <xf numFmtId="0" fontId="47" fillId="0" borderId="7" xfId="0" applyFont="1" applyBorder="1"/>
    <xf numFmtId="0" fontId="47" fillId="0" borderId="31" xfId="0" applyFont="1" applyBorder="1"/>
    <xf numFmtId="1" fontId="52" fillId="0" borderId="2" xfId="217" applyNumberFormat="1" applyFont="1" applyBorder="1" applyAlignment="1">
      <alignment horizontal="center" vertical="center" wrapText="1"/>
    </xf>
    <xf numFmtId="0" fontId="52" fillId="2" borderId="2" xfId="217" applyFont="1" applyFill="1" applyBorder="1" applyAlignment="1">
      <alignment horizontal="center" vertical="center" wrapText="1"/>
    </xf>
    <xf numFmtId="0" fontId="52" fillId="2" borderId="17" xfId="217" applyFont="1" applyFill="1" applyBorder="1" applyAlignment="1">
      <alignment horizontal="center" vertical="center" wrapText="1"/>
    </xf>
    <xf numFmtId="165" fontId="51" fillId="2" borderId="2" xfId="217" applyNumberFormat="1" applyFont="1" applyFill="1" applyBorder="1" applyAlignment="1">
      <alignment horizontal="center" vertical="center" wrapText="1"/>
    </xf>
    <xf numFmtId="0" fontId="51" fillId="2" borderId="0" xfId="217" applyFont="1" applyFill="1" applyAlignment="1">
      <alignment vertical="center"/>
    </xf>
    <xf numFmtId="0" fontId="53" fillId="0" borderId="0" xfId="217" applyFont="1"/>
    <xf numFmtId="1" fontId="48" fillId="0" borderId="2" xfId="217" applyNumberFormat="1" applyFont="1" applyBorder="1" applyAlignment="1">
      <alignment horizontal="center" vertical="center" wrapText="1"/>
    </xf>
    <xf numFmtId="0" fontId="58" fillId="0" borderId="2" xfId="2" applyFont="1" applyBorder="1" applyAlignment="1">
      <alignment horizontal="center" vertical="center" wrapText="1"/>
    </xf>
    <xf numFmtId="2" fontId="58" fillId="2" borderId="2" xfId="2" applyNumberFormat="1" applyFont="1" applyFill="1" applyBorder="1" applyAlignment="1">
      <alignment horizontal="center" vertical="center" wrapText="1"/>
    </xf>
    <xf numFmtId="1" fontId="59" fillId="2" borderId="2" xfId="217" applyNumberFormat="1" applyFont="1" applyFill="1" applyBorder="1" applyAlignment="1">
      <alignment horizontal="center" vertical="center" wrapText="1"/>
    </xf>
    <xf numFmtId="0" fontId="58" fillId="0" borderId="2" xfId="217" applyFont="1" applyBorder="1" applyAlignment="1">
      <alignment horizontal="center" vertical="center" wrapText="1"/>
    </xf>
    <xf numFmtId="2" fontId="58" fillId="2" borderId="2" xfId="217" applyNumberFormat="1" applyFont="1" applyFill="1" applyBorder="1" applyAlignment="1">
      <alignment horizontal="center" vertical="center" wrapText="1"/>
    </xf>
    <xf numFmtId="0" fontId="47" fillId="26" borderId="2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 wrapText="1"/>
    </xf>
    <xf numFmtId="0" fontId="51" fillId="2" borderId="2" xfId="0" applyFont="1" applyFill="1" applyBorder="1" applyAlignment="1">
      <alignment horizontal="center" vertical="center" wrapText="1"/>
    </xf>
    <xf numFmtId="166" fontId="50" fillId="2" borderId="2" xfId="4" applyNumberFormat="1" applyFont="1" applyFill="1" applyBorder="1" applyAlignment="1">
      <alignment horizontal="center" vertical="center" wrapText="1"/>
    </xf>
    <xf numFmtId="0" fontId="50" fillId="2" borderId="2" xfId="2" applyFont="1" applyFill="1" applyBorder="1" applyAlignment="1">
      <alignment horizontal="center" vertical="center" wrapText="1"/>
    </xf>
    <xf numFmtId="2" fontId="50" fillId="2" borderId="2" xfId="2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8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8" xfId="0" applyFont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7" fillId="0" borderId="22" xfId="0" applyFont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7" fillId="0" borderId="8" xfId="0" applyFont="1" applyBorder="1" applyAlignment="1">
      <alignment horizontal="left" vertical="center"/>
    </xf>
    <xf numFmtId="0" fontId="60" fillId="3" borderId="5" xfId="0" applyFont="1" applyFill="1" applyBorder="1" applyAlignment="1">
      <alignment horizontal="center" vertical="center" wrapText="1"/>
    </xf>
    <xf numFmtId="0" fontId="60" fillId="3" borderId="34" xfId="0" applyFont="1" applyFill="1" applyBorder="1" applyAlignment="1">
      <alignment horizontal="center" vertical="center" wrapText="1"/>
    </xf>
    <xf numFmtId="0" fontId="60" fillId="3" borderId="17" xfId="0" applyFont="1" applyFill="1" applyBorder="1" applyAlignment="1">
      <alignment horizontal="center" vertical="center" wrapText="1"/>
    </xf>
    <xf numFmtId="0" fontId="55" fillId="2" borderId="5" xfId="0" applyFont="1" applyFill="1" applyBorder="1" applyAlignment="1">
      <alignment horizontal="center" vertical="center" wrapText="1"/>
    </xf>
    <xf numFmtId="0" fontId="55" fillId="2" borderId="34" xfId="0" applyFont="1" applyFill="1" applyBorder="1" applyAlignment="1">
      <alignment horizontal="center" vertical="center" wrapText="1"/>
    </xf>
    <xf numFmtId="0" fontId="55" fillId="2" borderId="17" xfId="0" applyFont="1" applyFill="1" applyBorder="1" applyAlignment="1">
      <alignment horizontal="center" vertical="center" wrapText="1"/>
    </xf>
    <xf numFmtId="0" fontId="61" fillId="26" borderId="4" xfId="0" applyFont="1" applyFill="1" applyBorder="1" applyAlignment="1">
      <alignment horizontal="center" vertical="center" wrapText="1"/>
    </xf>
    <xf numFmtId="0" fontId="61" fillId="26" borderId="32" xfId="0" applyFont="1" applyFill="1" applyBorder="1" applyAlignment="1">
      <alignment horizontal="center" vertical="center" wrapText="1"/>
    </xf>
    <xf numFmtId="0" fontId="60" fillId="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61" fillId="26" borderId="33" xfId="0" applyFont="1" applyFill="1" applyBorder="1" applyAlignment="1">
      <alignment horizontal="center" vertical="center" wrapText="1"/>
    </xf>
  </cellXfs>
  <cellStyles count="219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Акцент1 2" xfId="17" xr:uid="{00000000-0005-0000-0000-000006000000}"/>
    <cellStyle name="20% - Акцент1 3" xfId="18" xr:uid="{00000000-0005-0000-0000-000007000000}"/>
    <cellStyle name="20% - Акцент1 4" xfId="19" xr:uid="{00000000-0005-0000-0000-000008000000}"/>
    <cellStyle name="20% - Акцент2 2" xfId="20" xr:uid="{00000000-0005-0000-0000-000009000000}"/>
    <cellStyle name="20% - Акцент2 3" xfId="21" xr:uid="{00000000-0005-0000-0000-00000A000000}"/>
    <cellStyle name="20% - Акцент2 4" xfId="22" xr:uid="{00000000-0005-0000-0000-00000B000000}"/>
    <cellStyle name="20% - Акцент3 2" xfId="23" xr:uid="{00000000-0005-0000-0000-00000C000000}"/>
    <cellStyle name="20% - Акцент3 3" xfId="24" xr:uid="{00000000-0005-0000-0000-00000D000000}"/>
    <cellStyle name="20% - Акцент3 4" xfId="25" xr:uid="{00000000-0005-0000-0000-00000E000000}"/>
    <cellStyle name="20% - Акцент4 2" xfId="26" xr:uid="{00000000-0005-0000-0000-00000F000000}"/>
    <cellStyle name="20% - Акцент4 3" xfId="27" xr:uid="{00000000-0005-0000-0000-000010000000}"/>
    <cellStyle name="20% - Акцент4 4" xfId="28" xr:uid="{00000000-0005-0000-0000-000011000000}"/>
    <cellStyle name="20% - Акцент5 2" xfId="29" xr:uid="{00000000-0005-0000-0000-000012000000}"/>
    <cellStyle name="20% - Акцент5 3" xfId="30" xr:uid="{00000000-0005-0000-0000-000013000000}"/>
    <cellStyle name="20% - Акцент5 4" xfId="31" xr:uid="{00000000-0005-0000-0000-000014000000}"/>
    <cellStyle name="20% - Акцент6 2" xfId="32" xr:uid="{00000000-0005-0000-0000-000015000000}"/>
    <cellStyle name="20% - Акцент6 3" xfId="33" xr:uid="{00000000-0005-0000-0000-000016000000}"/>
    <cellStyle name="20% - Акцент6 4" xfId="34" xr:uid="{00000000-0005-0000-0000-000017000000}"/>
    <cellStyle name="40% - Accent1 2" xfId="35" xr:uid="{00000000-0005-0000-0000-000018000000}"/>
    <cellStyle name="40% - Accent2 2" xfId="36" xr:uid="{00000000-0005-0000-0000-000019000000}"/>
    <cellStyle name="40% - Accent3 2" xfId="37" xr:uid="{00000000-0005-0000-0000-00001A000000}"/>
    <cellStyle name="40% - Accent4 2" xfId="38" xr:uid="{00000000-0005-0000-0000-00001B000000}"/>
    <cellStyle name="40% - Accent5 2" xfId="39" xr:uid="{00000000-0005-0000-0000-00001C000000}"/>
    <cellStyle name="40% - Accent6 2" xfId="40" xr:uid="{00000000-0005-0000-0000-00001D000000}"/>
    <cellStyle name="40% - Акцент1 2" xfId="41" xr:uid="{00000000-0005-0000-0000-00001E000000}"/>
    <cellStyle name="40% - Акцент1 3" xfId="42" xr:uid="{00000000-0005-0000-0000-00001F000000}"/>
    <cellStyle name="40% - Акцент1 4" xfId="43" xr:uid="{00000000-0005-0000-0000-000020000000}"/>
    <cellStyle name="40% - Акцент2 2" xfId="44" xr:uid="{00000000-0005-0000-0000-000021000000}"/>
    <cellStyle name="40% - Акцент2 3" xfId="45" xr:uid="{00000000-0005-0000-0000-000022000000}"/>
    <cellStyle name="40% - Акцент2 4" xfId="46" xr:uid="{00000000-0005-0000-0000-000023000000}"/>
    <cellStyle name="40% - Акцент3 2" xfId="47" xr:uid="{00000000-0005-0000-0000-000024000000}"/>
    <cellStyle name="40% - Акцент3 3" xfId="48" xr:uid="{00000000-0005-0000-0000-000025000000}"/>
    <cellStyle name="40% - Акцент3 4" xfId="49" xr:uid="{00000000-0005-0000-0000-000026000000}"/>
    <cellStyle name="40% - Акцент4 2" xfId="50" xr:uid="{00000000-0005-0000-0000-000027000000}"/>
    <cellStyle name="40% - Акцент4 3" xfId="51" xr:uid="{00000000-0005-0000-0000-000028000000}"/>
    <cellStyle name="40% - Акцент4 4" xfId="52" xr:uid="{00000000-0005-0000-0000-000029000000}"/>
    <cellStyle name="40% - Акцент5 2" xfId="53" xr:uid="{00000000-0005-0000-0000-00002A000000}"/>
    <cellStyle name="40% - Акцент5 3" xfId="54" xr:uid="{00000000-0005-0000-0000-00002B000000}"/>
    <cellStyle name="40% - Акцент5 4" xfId="55" xr:uid="{00000000-0005-0000-0000-00002C000000}"/>
    <cellStyle name="40% - Акцент6 2" xfId="56" xr:uid="{00000000-0005-0000-0000-00002D000000}"/>
    <cellStyle name="40% - Акцент6 3" xfId="57" xr:uid="{00000000-0005-0000-0000-00002E000000}"/>
    <cellStyle name="40% - Акцент6 4" xfId="58" xr:uid="{00000000-0005-0000-0000-00002F000000}"/>
    <cellStyle name="60% - Accent1 2" xfId="59" xr:uid="{00000000-0005-0000-0000-000030000000}"/>
    <cellStyle name="60% - Accent2 2" xfId="60" xr:uid="{00000000-0005-0000-0000-000031000000}"/>
    <cellStyle name="60% - Accent3 2" xfId="61" xr:uid="{00000000-0005-0000-0000-000032000000}"/>
    <cellStyle name="60% - Accent4 2" xfId="62" xr:uid="{00000000-0005-0000-0000-000033000000}"/>
    <cellStyle name="60% - Accent5 2" xfId="63" xr:uid="{00000000-0005-0000-0000-000034000000}"/>
    <cellStyle name="60% - Accent6 2" xfId="64" xr:uid="{00000000-0005-0000-0000-000035000000}"/>
    <cellStyle name="60% - Акцент1 2" xfId="65" xr:uid="{00000000-0005-0000-0000-000036000000}"/>
    <cellStyle name="60% - Акцент1 3" xfId="66" xr:uid="{00000000-0005-0000-0000-000037000000}"/>
    <cellStyle name="60% - Акцент1 4" xfId="67" xr:uid="{00000000-0005-0000-0000-000038000000}"/>
    <cellStyle name="60% - Акцент2 2" xfId="68" xr:uid="{00000000-0005-0000-0000-000039000000}"/>
    <cellStyle name="60% - Акцент2 3" xfId="69" xr:uid="{00000000-0005-0000-0000-00003A000000}"/>
    <cellStyle name="60% - Акцент2 4" xfId="70" xr:uid="{00000000-0005-0000-0000-00003B000000}"/>
    <cellStyle name="60% - Акцент3 2" xfId="71" xr:uid="{00000000-0005-0000-0000-00003C000000}"/>
    <cellStyle name="60% - Акцент3 3" xfId="72" xr:uid="{00000000-0005-0000-0000-00003D000000}"/>
    <cellStyle name="60% - Акцент3 4" xfId="73" xr:uid="{00000000-0005-0000-0000-00003E000000}"/>
    <cellStyle name="60% - Акцент4 2" xfId="74" xr:uid="{00000000-0005-0000-0000-00003F000000}"/>
    <cellStyle name="60% - Акцент4 3" xfId="75" xr:uid="{00000000-0005-0000-0000-000040000000}"/>
    <cellStyle name="60% - Акцент4 4" xfId="76" xr:uid="{00000000-0005-0000-0000-000041000000}"/>
    <cellStyle name="60% - Акцент5 2" xfId="77" xr:uid="{00000000-0005-0000-0000-000042000000}"/>
    <cellStyle name="60% - Акцент5 3" xfId="78" xr:uid="{00000000-0005-0000-0000-000043000000}"/>
    <cellStyle name="60% - Акцент5 4" xfId="79" xr:uid="{00000000-0005-0000-0000-000044000000}"/>
    <cellStyle name="60% - Акцент6 2" xfId="80" xr:uid="{00000000-0005-0000-0000-000045000000}"/>
    <cellStyle name="60% - Акцент6 3" xfId="81" xr:uid="{00000000-0005-0000-0000-000046000000}"/>
    <cellStyle name="60% - Акцент6 4" xfId="82" xr:uid="{00000000-0005-0000-0000-000047000000}"/>
    <cellStyle name="Accent1 2" xfId="83" xr:uid="{00000000-0005-0000-0000-000048000000}"/>
    <cellStyle name="Accent2 2" xfId="84" xr:uid="{00000000-0005-0000-0000-000049000000}"/>
    <cellStyle name="Accent3 2" xfId="85" xr:uid="{00000000-0005-0000-0000-00004A000000}"/>
    <cellStyle name="Accent4 2" xfId="86" xr:uid="{00000000-0005-0000-0000-00004B000000}"/>
    <cellStyle name="Accent5 2" xfId="87" xr:uid="{00000000-0005-0000-0000-00004C000000}"/>
    <cellStyle name="Accent6 2" xfId="88" xr:uid="{00000000-0005-0000-0000-00004D000000}"/>
    <cellStyle name="Bad 2" xfId="89" xr:uid="{00000000-0005-0000-0000-00004E000000}"/>
    <cellStyle name="Calculation 2" xfId="90" xr:uid="{00000000-0005-0000-0000-00004F000000}"/>
    <cellStyle name="Check Cell 2" xfId="91" xr:uid="{00000000-0005-0000-0000-000050000000}"/>
    <cellStyle name="Comma 2" xfId="9" xr:uid="{00000000-0005-0000-0000-000051000000}"/>
    <cellStyle name="Comma 2 2" xfId="92" xr:uid="{00000000-0005-0000-0000-000052000000}"/>
    <cellStyle name="Comma 2 2 2" xfId="192" xr:uid="{00000000-0005-0000-0000-000053000000}"/>
    <cellStyle name="Comma 2 3" xfId="200" xr:uid="{00000000-0005-0000-0000-000054000000}"/>
    <cellStyle name="Comma 2 3 2" xfId="212" xr:uid="{00000000-0005-0000-0000-000055000000}"/>
    <cellStyle name="Comma 2 4" xfId="207" xr:uid="{00000000-0005-0000-0000-000056000000}"/>
    <cellStyle name="Comma 3" xfId="93" xr:uid="{00000000-0005-0000-0000-000057000000}"/>
    <cellStyle name="Comma 3 2" xfId="201" xr:uid="{00000000-0005-0000-0000-000058000000}"/>
    <cellStyle name="Comma 3 2 2" xfId="213" xr:uid="{00000000-0005-0000-0000-000059000000}"/>
    <cellStyle name="Comma 3 3" xfId="208" xr:uid="{00000000-0005-0000-0000-00005A000000}"/>
    <cellStyle name="Explanatory Text 2" xfId="94" xr:uid="{00000000-0005-0000-0000-00005B000000}"/>
    <cellStyle name="Good 2" xfId="95" xr:uid="{00000000-0005-0000-0000-00005C000000}"/>
    <cellStyle name="Heading 1 2" xfId="96" xr:uid="{00000000-0005-0000-0000-00005D000000}"/>
    <cellStyle name="Heading 2 2" xfId="97" xr:uid="{00000000-0005-0000-0000-00005E000000}"/>
    <cellStyle name="Heading 3 2" xfId="98" xr:uid="{00000000-0005-0000-0000-00005F000000}"/>
    <cellStyle name="Heading 4 2" xfId="99" xr:uid="{00000000-0005-0000-0000-000060000000}"/>
    <cellStyle name="Input 2" xfId="100" xr:uid="{00000000-0005-0000-0000-000061000000}"/>
    <cellStyle name="Linked Cell 2" xfId="101" xr:uid="{00000000-0005-0000-0000-000062000000}"/>
    <cellStyle name="Neutral 2" xfId="102" xr:uid="{00000000-0005-0000-0000-000063000000}"/>
    <cellStyle name="Normal" xfId="0" builtinId="0"/>
    <cellStyle name="Normal 11 2 2" xfId="187" xr:uid="{00000000-0005-0000-0000-000064000000}"/>
    <cellStyle name="Normal 14 3" xfId="103" xr:uid="{00000000-0005-0000-0000-000065000000}"/>
    <cellStyle name="Normal 2" xfId="4" xr:uid="{00000000-0005-0000-0000-000066000000}"/>
    <cellStyle name="Normal 2 10" xfId="188" xr:uid="{00000000-0005-0000-0000-000067000000}"/>
    <cellStyle name="Normal 2 2" xfId="104" xr:uid="{00000000-0005-0000-0000-000068000000}"/>
    <cellStyle name="Normal 2 2 2" xfId="193" xr:uid="{00000000-0005-0000-0000-000069000000}"/>
    <cellStyle name="Normal 2 3" xfId="217" xr:uid="{00000000-0005-0000-0000-00006A000000}"/>
    <cellStyle name="Normal 3" xfId="7" xr:uid="{00000000-0005-0000-0000-00006B000000}"/>
    <cellStyle name="Normal 3 2" xfId="190" xr:uid="{00000000-0005-0000-0000-00006C000000}"/>
    <cellStyle name="Normal 36 2 2" xfId="189" xr:uid="{00000000-0005-0000-0000-00006D000000}"/>
    <cellStyle name="Normal 4" xfId="6" xr:uid="{00000000-0005-0000-0000-00006E000000}"/>
    <cellStyle name="Normal 5" xfId="10" xr:uid="{00000000-0005-0000-0000-00006F000000}"/>
    <cellStyle name="Normal 50" xfId="218" xr:uid="{00000000-0005-0000-0000-000070000000}"/>
    <cellStyle name="Normal 6" xfId="105" xr:uid="{00000000-0005-0000-0000-000071000000}"/>
    <cellStyle name="Normal 7" xfId="216" xr:uid="{00000000-0005-0000-0000-000072000000}"/>
    <cellStyle name="Normal 8" xfId="3" xr:uid="{00000000-0005-0000-0000-000073000000}"/>
    <cellStyle name="Note 2" xfId="106" xr:uid="{00000000-0005-0000-0000-000074000000}"/>
    <cellStyle name="Output 2" xfId="107" xr:uid="{00000000-0005-0000-0000-000075000000}"/>
    <cellStyle name="Style 1" xfId="204" xr:uid="{00000000-0005-0000-0000-000076000000}"/>
    <cellStyle name="Title 2" xfId="108" xr:uid="{00000000-0005-0000-0000-000077000000}"/>
    <cellStyle name="Total 2" xfId="109" xr:uid="{00000000-0005-0000-0000-000078000000}"/>
    <cellStyle name="Warning Text 2" xfId="110" xr:uid="{00000000-0005-0000-0000-000079000000}"/>
    <cellStyle name="Акцент1 2" xfId="111" xr:uid="{00000000-0005-0000-0000-00007A000000}"/>
    <cellStyle name="Акцент1 3" xfId="112" xr:uid="{00000000-0005-0000-0000-00007B000000}"/>
    <cellStyle name="Акцент1 4" xfId="113" xr:uid="{00000000-0005-0000-0000-00007C000000}"/>
    <cellStyle name="Акцент2 2" xfId="114" xr:uid="{00000000-0005-0000-0000-00007D000000}"/>
    <cellStyle name="Акцент2 3" xfId="115" xr:uid="{00000000-0005-0000-0000-00007E000000}"/>
    <cellStyle name="Акцент2 4" xfId="116" xr:uid="{00000000-0005-0000-0000-00007F000000}"/>
    <cellStyle name="Акцент3 2" xfId="117" xr:uid="{00000000-0005-0000-0000-000080000000}"/>
    <cellStyle name="Акцент3 3" xfId="118" xr:uid="{00000000-0005-0000-0000-000081000000}"/>
    <cellStyle name="Акцент3 4" xfId="119" xr:uid="{00000000-0005-0000-0000-000082000000}"/>
    <cellStyle name="Акцент4 2" xfId="120" xr:uid="{00000000-0005-0000-0000-000083000000}"/>
    <cellStyle name="Акцент4 3" xfId="121" xr:uid="{00000000-0005-0000-0000-000084000000}"/>
    <cellStyle name="Акцент4 4" xfId="122" xr:uid="{00000000-0005-0000-0000-000085000000}"/>
    <cellStyle name="Акцент5 2" xfId="123" xr:uid="{00000000-0005-0000-0000-000086000000}"/>
    <cellStyle name="Акцент5 3" xfId="124" xr:uid="{00000000-0005-0000-0000-000087000000}"/>
    <cellStyle name="Акцент5 4" xfId="125" xr:uid="{00000000-0005-0000-0000-000088000000}"/>
    <cellStyle name="Акцент6 2" xfId="126" xr:uid="{00000000-0005-0000-0000-000089000000}"/>
    <cellStyle name="Акцент6 3" xfId="127" xr:uid="{00000000-0005-0000-0000-00008A000000}"/>
    <cellStyle name="Акцент6 4" xfId="128" xr:uid="{00000000-0005-0000-0000-00008B000000}"/>
    <cellStyle name="Ввод  2" xfId="129" xr:uid="{00000000-0005-0000-0000-00008C000000}"/>
    <cellStyle name="Ввод  3" xfId="130" xr:uid="{00000000-0005-0000-0000-00008D000000}"/>
    <cellStyle name="Ввод  4" xfId="131" xr:uid="{00000000-0005-0000-0000-00008E000000}"/>
    <cellStyle name="Вывод 2" xfId="132" xr:uid="{00000000-0005-0000-0000-00008F000000}"/>
    <cellStyle name="Вывод 3" xfId="133" xr:uid="{00000000-0005-0000-0000-000090000000}"/>
    <cellStyle name="Вывод 4" xfId="134" xr:uid="{00000000-0005-0000-0000-000091000000}"/>
    <cellStyle name="Вычисление 2" xfId="135" xr:uid="{00000000-0005-0000-0000-000092000000}"/>
    <cellStyle name="Вычисление 3" xfId="136" xr:uid="{00000000-0005-0000-0000-000093000000}"/>
    <cellStyle name="Вычисление 4" xfId="137" xr:uid="{00000000-0005-0000-0000-000094000000}"/>
    <cellStyle name="Заголовок 1 2" xfId="138" xr:uid="{00000000-0005-0000-0000-000095000000}"/>
    <cellStyle name="Заголовок 1 3" xfId="139" xr:uid="{00000000-0005-0000-0000-000096000000}"/>
    <cellStyle name="Заголовок 1 4" xfId="140" xr:uid="{00000000-0005-0000-0000-000097000000}"/>
    <cellStyle name="Заголовок 2 2" xfId="141" xr:uid="{00000000-0005-0000-0000-000098000000}"/>
    <cellStyle name="Заголовок 2 3" xfId="142" xr:uid="{00000000-0005-0000-0000-000099000000}"/>
    <cellStyle name="Заголовок 2 4" xfId="143" xr:uid="{00000000-0005-0000-0000-00009A000000}"/>
    <cellStyle name="Заголовок 3 2" xfId="144" xr:uid="{00000000-0005-0000-0000-00009B000000}"/>
    <cellStyle name="Заголовок 3 3" xfId="145" xr:uid="{00000000-0005-0000-0000-00009C000000}"/>
    <cellStyle name="Заголовок 3 4" xfId="146" xr:uid="{00000000-0005-0000-0000-00009D000000}"/>
    <cellStyle name="Заголовок 4 2" xfId="147" xr:uid="{00000000-0005-0000-0000-00009E000000}"/>
    <cellStyle name="Заголовок 4 3" xfId="148" xr:uid="{00000000-0005-0000-0000-00009F000000}"/>
    <cellStyle name="Заголовок 4 4" xfId="149" xr:uid="{00000000-0005-0000-0000-0000A0000000}"/>
    <cellStyle name="Итог 2" xfId="150" xr:uid="{00000000-0005-0000-0000-0000A1000000}"/>
    <cellStyle name="Итог 3" xfId="151" xr:uid="{00000000-0005-0000-0000-0000A2000000}"/>
    <cellStyle name="Итог 4" xfId="152" xr:uid="{00000000-0005-0000-0000-0000A3000000}"/>
    <cellStyle name="Контрольная ячейка 2" xfId="153" xr:uid="{00000000-0005-0000-0000-0000A4000000}"/>
    <cellStyle name="Контрольная ячейка 3" xfId="154" xr:uid="{00000000-0005-0000-0000-0000A5000000}"/>
    <cellStyle name="Контрольная ячейка 4" xfId="155" xr:uid="{00000000-0005-0000-0000-0000A6000000}"/>
    <cellStyle name="Название 2" xfId="156" xr:uid="{00000000-0005-0000-0000-0000A7000000}"/>
    <cellStyle name="Название 3" xfId="157" xr:uid="{00000000-0005-0000-0000-0000A8000000}"/>
    <cellStyle name="Название 4" xfId="158" xr:uid="{00000000-0005-0000-0000-0000A9000000}"/>
    <cellStyle name="Нейтральный 2" xfId="159" xr:uid="{00000000-0005-0000-0000-0000AA000000}"/>
    <cellStyle name="Нейтральный 3" xfId="160" xr:uid="{00000000-0005-0000-0000-0000AB000000}"/>
    <cellStyle name="Нейтральный 4" xfId="161" xr:uid="{00000000-0005-0000-0000-0000AC000000}"/>
    <cellStyle name="Обычный 2" xfId="162" xr:uid="{00000000-0005-0000-0000-0000AE000000}"/>
    <cellStyle name="Обычный 2 2" xfId="163" xr:uid="{00000000-0005-0000-0000-0000AF000000}"/>
    <cellStyle name="Обычный 2 2 2" xfId="194" xr:uid="{00000000-0005-0000-0000-0000B0000000}"/>
    <cellStyle name="Обычный 3" xfId="164" xr:uid="{00000000-0005-0000-0000-0000B1000000}"/>
    <cellStyle name="Обычный 3 2" xfId="195" xr:uid="{00000000-0005-0000-0000-0000B2000000}"/>
    <cellStyle name="Обычный 4" xfId="8" xr:uid="{00000000-0005-0000-0000-0000B3000000}"/>
    <cellStyle name="Обычный 4 2" xfId="191" xr:uid="{00000000-0005-0000-0000-0000B4000000}"/>
    <cellStyle name="Обычный 4 2 2" xfId="211" xr:uid="{00000000-0005-0000-0000-0000B5000000}"/>
    <cellStyle name="Обычный 4 3" xfId="206" xr:uid="{00000000-0005-0000-0000-0000B6000000}"/>
    <cellStyle name="Обычный 5" xfId="165" xr:uid="{00000000-0005-0000-0000-0000B7000000}"/>
    <cellStyle name="Обычный_Лист1" xfId="2" xr:uid="{00000000-0005-0000-0000-0000B8000000}"/>
    <cellStyle name="Обычный_დემონტაჟი" xfId="1" xr:uid="{00000000-0005-0000-0000-0000B9000000}"/>
    <cellStyle name="Плохой 2" xfId="166" xr:uid="{00000000-0005-0000-0000-0000BA000000}"/>
    <cellStyle name="Плохой 3" xfId="167" xr:uid="{00000000-0005-0000-0000-0000BB000000}"/>
    <cellStyle name="Плохой 4" xfId="168" xr:uid="{00000000-0005-0000-0000-0000BC000000}"/>
    <cellStyle name="Пояснение 2" xfId="169" xr:uid="{00000000-0005-0000-0000-0000BD000000}"/>
    <cellStyle name="Пояснение 3" xfId="170" xr:uid="{00000000-0005-0000-0000-0000BE000000}"/>
    <cellStyle name="Пояснение 4" xfId="171" xr:uid="{00000000-0005-0000-0000-0000BF000000}"/>
    <cellStyle name="Примечание 2" xfId="172" xr:uid="{00000000-0005-0000-0000-0000C0000000}"/>
    <cellStyle name="Примечание 2 2" xfId="196" xr:uid="{00000000-0005-0000-0000-0000C1000000}"/>
    <cellStyle name="Примечание 3" xfId="173" xr:uid="{00000000-0005-0000-0000-0000C2000000}"/>
    <cellStyle name="Примечание 3 2" xfId="197" xr:uid="{00000000-0005-0000-0000-0000C3000000}"/>
    <cellStyle name="Примечание 4" xfId="174" xr:uid="{00000000-0005-0000-0000-0000C4000000}"/>
    <cellStyle name="Примечание 4 2" xfId="198" xr:uid="{00000000-0005-0000-0000-0000C5000000}"/>
    <cellStyle name="Связанная ячейка 2" xfId="175" xr:uid="{00000000-0005-0000-0000-0000C6000000}"/>
    <cellStyle name="Связанная ячейка 3" xfId="176" xr:uid="{00000000-0005-0000-0000-0000C7000000}"/>
    <cellStyle name="Связанная ячейка 4" xfId="177" xr:uid="{00000000-0005-0000-0000-0000C8000000}"/>
    <cellStyle name="Текст предупреждения 2" xfId="178" xr:uid="{00000000-0005-0000-0000-0000C9000000}"/>
    <cellStyle name="Текст предупреждения 3" xfId="179" xr:uid="{00000000-0005-0000-0000-0000CA000000}"/>
    <cellStyle name="Текст предупреждения 4" xfId="180" xr:uid="{00000000-0005-0000-0000-0000CB000000}"/>
    <cellStyle name="Финансовый 2" xfId="181" xr:uid="{00000000-0005-0000-0000-0000CD000000}"/>
    <cellStyle name="Финансовый 2 2" xfId="182" xr:uid="{00000000-0005-0000-0000-0000CE000000}"/>
    <cellStyle name="Финансовый 2 2 2" xfId="199" xr:uid="{00000000-0005-0000-0000-0000CF000000}"/>
    <cellStyle name="Финансовый 2 3" xfId="202" xr:uid="{00000000-0005-0000-0000-0000D0000000}"/>
    <cellStyle name="Финансовый 2 3 2" xfId="214" xr:uid="{00000000-0005-0000-0000-0000D1000000}"/>
    <cellStyle name="Финансовый 2 4" xfId="209" xr:uid="{00000000-0005-0000-0000-0000D2000000}"/>
    <cellStyle name="Финансовый 3" xfId="183" xr:uid="{00000000-0005-0000-0000-0000D3000000}"/>
    <cellStyle name="Финансовый 3 2" xfId="203" xr:uid="{00000000-0005-0000-0000-0000D4000000}"/>
    <cellStyle name="Финансовый 3 2 2" xfId="215" xr:uid="{00000000-0005-0000-0000-0000D5000000}"/>
    <cellStyle name="Финансовый 3 3" xfId="210" xr:uid="{00000000-0005-0000-0000-0000D6000000}"/>
    <cellStyle name="Финансовый 4" xfId="5" xr:uid="{00000000-0005-0000-0000-0000D7000000}"/>
    <cellStyle name="Финансовый 4 2" xfId="205" xr:uid="{00000000-0005-0000-0000-0000D8000000}"/>
    <cellStyle name="Хороший 2" xfId="184" xr:uid="{00000000-0005-0000-0000-0000D9000000}"/>
    <cellStyle name="Хороший 3" xfId="185" xr:uid="{00000000-0005-0000-0000-0000DA000000}"/>
    <cellStyle name="Хороший 4" xfId="186" xr:uid="{00000000-0005-0000-0000-0000D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600075</xdr:rowOff>
    </xdr:from>
    <xdr:to>
      <xdr:col>3</xdr:col>
      <xdr:colOff>0</xdr:colOff>
      <xdr:row>2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5924550" y="723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view="pageBreakPreview" zoomScaleNormal="100" zoomScaleSheetLayoutView="100" workbookViewId="0">
      <selection activeCell="E28" sqref="E28"/>
    </sheetView>
  </sheetViews>
  <sheetFormatPr defaultColWidth="9.140625" defaultRowHeight="15" x14ac:dyDescent="0.25"/>
  <cols>
    <col min="1" max="1" width="2" style="26" customWidth="1"/>
    <col min="2" max="2" width="1.42578125" style="26" customWidth="1"/>
    <col min="3" max="3" width="5.42578125" style="26" customWidth="1"/>
    <col min="4" max="4" width="24.85546875" style="26" customWidth="1"/>
    <col min="5" max="5" width="21.85546875" style="26" customWidth="1"/>
    <col min="6" max="7" width="17.42578125" style="26" customWidth="1"/>
    <col min="8" max="8" width="14.42578125" style="26" customWidth="1"/>
    <col min="9" max="9" width="8" style="26" customWidth="1"/>
    <col min="10" max="10" width="8.42578125" style="26" customWidth="1"/>
    <col min="11" max="12" width="2.42578125" style="26" customWidth="1"/>
    <col min="13" max="13" width="2.140625" style="26" customWidth="1"/>
    <col min="14" max="14" width="9.140625" style="26"/>
    <col min="15" max="15" width="9.42578125" style="26" bestFit="1" customWidth="1"/>
    <col min="16" max="16384" width="9.140625" style="26"/>
  </cols>
  <sheetData>
    <row r="1" spans="1:16" ht="7.5" customHeight="1" x14ac:dyDescent="0.3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6" ht="6.75" customHeight="1" thickBot="1" x14ac:dyDescent="0.35">
      <c r="A2" s="27"/>
      <c r="B2" s="28"/>
      <c r="C2" s="29"/>
      <c r="D2" s="29"/>
      <c r="E2" s="29"/>
      <c r="F2" s="29"/>
      <c r="G2" s="29"/>
      <c r="H2" s="29"/>
      <c r="I2" s="29"/>
      <c r="J2" s="29"/>
      <c r="K2" s="30"/>
      <c r="L2" s="31"/>
    </row>
    <row r="3" spans="1:16" ht="15.75" x14ac:dyDescent="0.3">
      <c r="A3" s="27"/>
      <c r="B3" s="32"/>
      <c r="C3" s="23"/>
      <c r="D3" s="24"/>
      <c r="E3" s="24"/>
      <c r="F3" s="24"/>
      <c r="G3" s="24"/>
      <c r="H3" s="24"/>
      <c r="I3" s="24"/>
      <c r="J3" s="25"/>
      <c r="K3" s="33"/>
      <c r="L3" s="31"/>
    </row>
    <row r="4" spans="1:16" ht="18" x14ac:dyDescent="0.3">
      <c r="A4" s="27"/>
      <c r="B4" s="32"/>
      <c r="C4" s="71" t="s">
        <v>0</v>
      </c>
      <c r="D4" s="72"/>
      <c r="E4" s="72"/>
      <c r="F4" s="72"/>
      <c r="G4" s="72"/>
      <c r="H4" s="72"/>
      <c r="I4" s="72"/>
      <c r="J4" s="73"/>
      <c r="K4" s="33"/>
      <c r="L4" s="31"/>
    </row>
    <row r="5" spans="1:16" ht="15.75" x14ac:dyDescent="0.3">
      <c r="A5" s="27"/>
      <c r="B5" s="32"/>
      <c r="C5" s="74" t="s">
        <v>1</v>
      </c>
      <c r="D5" s="75"/>
      <c r="E5" s="75"/>
      <c r="F5" s="75"/>
      <c r="G5" s="75"/>
      <c r="H5" s="75"/>
      <c r="I5" s="75"/>
      <c r="J5" s="76"/>
      <c r="K5" s="33"/>
      <c r="L5" s="31"/>
    </row>
    <row r="6" spans="1:16" ht="15.75" x14ac:dyDescent="0.3">
      <c r="A6" s="27"/>
      <c r="B6" s="32"/>
      <c r="C6" s="27"/>
      <c r="D6" s="18"/>
      <c r="E6" s="18"/>
      <c r="F6" s="18"/>
      <c r="G6" s="18"/>
      <c r="H6" s="18"/>
      <c r="I6" s="18"/>
      <c r="J6" s="31"/>
      <c r="K6" s="33"/>
      <c r="L6" s="31"/>
    </row>
    <row r="7" spans="1:16" ht="15.75" x14ac:dyDescent="0.3">
      <c r="A7" s="27"/>
      <c r="B7" s="32"/>
      <c r="C7" s="27"/>
      <c r="D7" s="18"/>
      <c r="E7" s="18"/>
      <c r="F7" s="18"/>
      <c r="G7" s="18"/>
      <c r="H7" s="18"/>
      <c r="I7" s="18"/>
      <c r="J7" s="31"/>
      <c r="K7" s="33"/>
      <c r="L7" s="31"/>
    </row>
    <row r="8" spans="1:16" ht="18" x14ac:dyDescent="0.3">
      <c r="A8" s="27"/>
      <c r="B8" s="32"/>
      <c r="C8" s="71" t="s">
        <v>2</v>
      </c>
      <c r="D8" s="72"/>
      <c r="E8" s="72"/>
      <c r="F8" s="72"/>
      <c r="G8" s="72"/>
      <c r="H8" s="72"/>
      <c r="I8" s="72"/>
      <c r="J8" s="73"/>
      <c r="K8" s="33"/>
      <c r="L8" s="31"/>
    </row>
    <row r="9" spans="1:16" ht="15.75" x14ac:dyDescent="0.3">
      <c r="A9" s="27"/>
      <c r="B9" s="32"/>
      <c r="C9" s="74" t="s">
        <v>3</v>
      </c>
      <c r="D9" s="75"/>
      <c r="E9" s="75"/>
      <c r="F9" s="75"/>
      <c r="G9" s="75"/>
      <c r="H9" s="75"/>
      <c r="I9" s="75"/>
      <c r="J9" s="76"/>
      <c r="K9" s="33"/>
      <c r="L9" s="31"/>
    </row>
    <row r="10" spans="1:16" ht="15.75" x14ac:dyDescent="0.3">
      <c r="A10" s="27"/>
      <c r="B10" s="32"/>
      <c r="C10" s="27"/>
      <c r="D10" s="18"/>
      <c r="E10" s="18"/>
      <c r="F10" s="18"/>
      <c r="G10" s="18"/>
      <c r="H10" s="18"/>
      <c r="I10" s="18"/>
      <c r="J10" s="31"/>
      <c r="K10" s="33"/>
      <c r="L10" s="31"/>
    </row>
    <row r="11" spans="1:16" ht="80.25" customHeight="1" x14ac:dyDescent="0.3">
      <c r="A11" s="27"/>
      <c r="B11" s="32"/>
      <c r="C11" s="27"/>
      <c r="D11" s="77" t="s">
        <v>4</v>
      </c>
      <c r="E11" s="78"/>
      <c r="F11" s="78"/>
      <c r="G11" s="78"/>
      <c r="H11" s="78"/>
      <c r="I11" s="78"/>
      <c r="J11" s="31"/>
      <c r="K11" s="33"/>
      <c r="L11" s="31"/>
    </row>
    <row r="12" spans="1:16" ht="97.5" customHeight="1" x14ac:dyDescent="0.3">
      <c r="A12" s="27"/>
      <c r="B12" s="32"/>
      <c r="C12" s="27"/>
      <c r="D12" s="18"/>
      <c r="E12" s="18"/>
      <c r="F12" s="18"/>
      <c r="G12" s="18"/>
      <c r="H12" s="18"/>
      <c r="I12" s="18"/>
      <c r="J12" s="31"/>
      <c r="K12" s="33"/>
      <c r="L12" s="31"/>
    </row>
    <row r="13" spans="1:16" ht="19.5" x14ac:dyDescent="0.35">
      <c r="A13" s="27"/>
      <c r="B13" s="32"/>
      <c r="C13" s="79" t="s">
        <v>5</v>
      </c>
      <c r="D13" s="67"/>
      <c r="E13" s="67"/>
      <c r="F13" s="67"/>
      <c r="G13" s="34" t="e">
        <f>list!#REF!</f>
        <v>#REF!</v>
      </c>
      <c r="H13" s="35" t="s">
        <v>6</v>
      </c>
      <c r="I13" s="80"/>
      <c r="J13" s="81"/>
      <c r="K13" s="33"/>
      <c r="L13" s="31"/>
      <c r="N13" s="36"/>
      <c r="O13" s="36"/>
      <c r="P13" s="36"/>
    </row>
    <row r="14" spans="1:16" ht="15.75" x14ac:dyDescent="0.3">
      <c r="A14" s="27"/>
      <c r="B14" s="32"/>
      <c r="C14" s="27"/>
      <c r="D14" s="18"/>
      <c r="E14" s="18"/>
      <c r="F14" s="18"/>
      <c r="G14" s="18"/>
      <c r="H14" s="18"/>
      <c r="I14" s="18"/>
      <c r="J14" s="31"/>
      <c r="K14" s="33"/>
      <c r="L14" s="31"/>
    </row>
    <row r="15" spans="1:16" ht="15.75" x14ac:dyDescent="0.3">
      <c r="A15" s="27"/>
      <c r="B15" s="32"/>
      <c r="C15" s="27"/>
      <c r="D15" s="18"/>
      <c r="E15" s="18"/>
      <c r="F15" s="18"/>
      <c r="G15" s="18"/>
      <c r="H15" s="18"/>
      <c r="I15" s="18"/>
      <c r="J15" s="31"/>
      <c r="K15" s="33"/>
      <c r="L15" s="31"/>
    </row>
    <row r="16" spans="1:16" ht="15.75" x14ac:dyDescent="0.3">
      <c r="A16" s="27"/>
      <c r="B16" s="32"/>
      <c r="C16" s="27"/>
      <c r="D16" s="18"/>
      <c r="E16" s="18"/>
      <c r="F16" s="18"/>
      <c r="G16" s="18"/>
      <c r="H16" s="18"/>
      <c r="I16" s="18"/>
      <c r="J16" s="31"/>
      <c r="K16" s="33"/>
      <c r="L16" s="31"/>
    </row>
    <row r="17" spans="1:12" ht="19.5" x14ac:dyDescent="0.35">
      <c r="A17" s="27"/>
      <c r="B17" s="32"/>
      <c r="C17" s="37"/>
      <c r="D17" s="67"/>
      <c r="E17" s="67"/>
      <c r="F17" s="38" t="s">
        <v>7</v>
      </c>
      <c r="G17" s="39"/>
      <c r="H17" s="35" t="s">
        <v>8</v>
      </c>
      <c r="I17" s="35"/>
      <c r="J17" s="40"/>
      <c r="K17" s="33"/>
      <c r="L17" s="31"/>
    </row>
    <row r="18" spans="1:12" ht="19.5" x14ac:dyDescent="0.35">
      <c r="A18" s="27"/>
      <c r="B18" s="32"/>
      <c r="C18" s="37"/>
      <c r="D18" s="38"/>
      <c r="E18" s="38"/>
      <c r="F18" s="41"/>
      <c r="G18" s="41"/>
      <c r="H18" s="38"/>
      <c r="I18" s="38"/>
      <c r="J18" s="42"/>
      <c r="K18" s="33"/>
      <c r="L18" s="31"/>
    </row>
    <row r="19" spans="1:12" ht="15.75" x14ac:dyDescent="0.3">
      <c r="A19" s="27"/>
      <c r="B19" s="32"/>
      <c r="C19" s="27"/>
      <c r="D19" s="18"/>
      <c r="E19" s="18"/>
      <c r="F19" s="18"/>
      <c r="G19" s="18"/>
      <c r="H19" s="18"/>
      <c r="I19" s="18"/>
      <c r="J19" s="31"/>
      <c r="K19" s="33"/>
      <c r="L19" s="31"/>
    </row>
    <row r="20" spans="1:12" ht="15.75" x14ac:dyDescent="0.3">
      <c r="A20" s="27"/>
      <c r="B20" s="32"/>
      <c r="C20" s="27"/>
      <c r="D20" s="18"/>
      <c r="E20" s="18"/>
      <c r="F20" s="18"/>
      <c r="G20" s="18"/>
      <c r="H20" s="18"/>
      <c r="I20" s="18"/>
      <c r="J20" s="31"/>
      <c r="K20" s="33"/>
      <c r="L20" s="31"/>
    </row>
    <row r="21" spans="1:12" ht="19.5" x14ac:dyDescent="0.3">
      <c r="A21" s="27"/>
      <c r="B21" s="32"/>
      <c r="C21" s="68" t="s">
        <v>9</v>
      </c>
      <c r="D21" s="69"/>
      <c r="E21" s="69"/>
      <c r="F21" s="69"/>
      <c r="G21" s="69"/>
      <c r="H21" s="69"/>
      <c r="I21" s="69"/>
      <c r="J21" s="70"/>
      <c r="K21" s="33"/>
      <c r="L21" s="31"/>
    </row>
    <row r="22" spans="1:12" ht="16.5" thickBot="1" x14ac:dyDescent="0.35">
      <c r="A22" s="27"/>
      <c r="B22" s="32"/>
      <c r="C22" s="43"/>
      <c r="D22" s="44"/>
      <c r="E22" s="44"/>
      <c r="F22" s="44"/>
      <c r="G22" s="44"/>
      <c r="H22" s="44"/>
      <c r="I22" s="44"/>
      <c r="J22" s="45"/>
      <c r="K22" s="33"/>
      <c r="L22" s="31"/>
    </row>
    <row r="23" spans="1:12" ht="8.25" customHeight="1" x14ac:dyDescent="0.3">
      <c r="A23" s="27"/>
      <c r="B23" s="46"/>
      <c r="C23" s="47"/>
      <c r="D23" s="47"/>
      <c r="E23" s="47"/>
      <c r="F23" s="47"/>
      <c r="G23" s="47"/>
      <c r="H23" s="47"/>
      <c r="I23" s="47"/>
      <c r="J23" s="47"/>
      <c r="K23" s="48"/>
      <c r="L23" s="31"/>
    </row>
    <row r="24" spans="1:12" ht="11.25" customHeight="1" thickBot="1" x14ac:dyDescent="0.3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5"/>
    </row>
  </sheetData>
  <mergeCells count="9">
    <mergeCell ref="D17:E17"/>
    <mergeCell ref="C21:J21"/>
    <mergeCell ref="C4:J4"/>
    <mergeCell ref="C5:J5"/>
    <mergeCell ref="C8:J8"/>
    <mergeCell ref="C9:J9"/>
    <mergeCell ref="D11:I11"/>
    <mergeCell ref="C13:F13"/>
    <mergeCell ref="I13:J13"/>
  </mergeCells>
  <printOptions horizontalCentered="1" verticalCentered="1"/>
  <pageMargins left="0" right="0" top="0" bottom="0" header="0.31496062992125984" footer="0.31496062992125984"/>
  <pageSetup paperSize="9" scale="1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5"/>
  <sheetViews>
    <sheetView tabSelected="1" view="pageBreakPreview" topLeftCell="A28" zoomScaleNormal="100" zoomScaleSheetLayoutView="100" workbookViewId="0">
      <selection activeCell="H39" sqref="H39"/>
    </sheetView>
  </sheetViews>
  <sheetFormatPr defaultColWidth="9.140625" defaultRowHeight="15" x14ac:dyDescent="0.25"/>
  <cols>
    <col min="1" max="1" width="4.42578125" style="1" customWidth="1"/>
    <col min="2" max="2" width="59" style="1" customWidth="1"/>
    <col min="3" max="3" width="13" style="1" customWidth="1"/>
    <col min="4" max="4" width="11.28515625" style="1" bestFit="1" customWidth="1"/>
    <col min="5" max="5" width="8.42578125" style="1" bestFit="1" customWidth="1"/>
    <col min="6" max="7" width="9.140625" style="1" customWidth="1"/>
    <col min="8" max="16384" width="9.140625" style="1"/>
  </cols>
  <sheetData>
    <row r="1" spans="1:4" ht="54.75" customHeight="1" x14ac:dyDescent="0.25">
      <c r="A1" s="85" t="s">
        <v>10</v>
      </c>
      <c r="B1" s="86"/>
      <c r="C1" s="86"/>
      <c r="D1" s="87"/>
    </row>
    <row r="2" spans="1:4" ht="33.950000000000003" customHeight="1" x14ac:dyDescent="0.25">
      <c r="A2" s="88" t="s">
        <v>11</v>
      </c>
      <c r="B2" s="88" t="s">
        <v>53</v>
      </c>
      <c r="C2" s="89" t="s">
        <v>12</v>
      </c>
      <c r="D2" s="92" t="s">
        <v>13</v>
      </c>
    </row>
    <row r="3" spans="1:4" ht="62.1" customHeight="1" x14ac:dyDescent="0.25">
      <c r="A3" s="88" t="s">
        <v>14</v>
      </c>
      <c r="B3" s="88"/>
      <c r="C3" s="89" t="s">
        <v>15</v>
      </c>
      <c r="D3" s="92"/>
    </row>
    <row r="4" spans="1:4" x14ac:dyDescent="0.25">
      <c r="A4" s="61">
        <v>1</v>
      </c>
      <c r="B4" s="61">
        <v>3</v>
      </c>
      <c r="C4" s="61">
        <v>4</v>
      </c>
      <c r="D4" s="61">
        <v>6</v>
      </c>
    </row>
    <row r="5" spans="1:4" s="17" customFormat="1" ht="27" customHeight="1" x14ac:dyDescent="0.25">
      <c r="A5" s="15"/>
      <c r="B5" s="90" t="s">
        <v>16</v>
      </c>
      <c r="C5" s="91"/>
      <c r="D5" s="15"/>
    </row>
    <row r="6" spans="1:4" s="53" customFormat="1" ht="29.1" customHeight="1" x14ac:dyDescent="0.25">
      <c r="A6" s="49">
        <v>1</v>
      </c>
      <c r="B6" s="50" t="s">
        <v>52</v>
      </c>
      <c r="C6" s="51" t="s">
        <v>17</v>
      </c>
      <c r="D6" s="52">
        <v>81</v>
      </c>
    </row>
    <row r="7" spans="1:4" ht="24.75" customHeight="1" x14ac:dyDescent="0.25">
      <c r="A7" s="15"/>
      <c r="B7" s="82" t="s">
        <v>18</v>
      </c>
      <c r="C7" s="83"/>
      <c r="D7" s="84"/>
    </row>
    <row r="8" spans="1:4" s="18" customFormat="1" ht="33.950000000000003" customHeight="1" x14ac:dyDescent="0.3">
      <c r="A8" s="3">
        <v>1</v>
      </c>
      <c r="B8" s="4" t="s">
        <v>42</v>
      </c>
      <c r="C8" s="4" t="s">
        <v>19</v>
      </c>
      <c r="D8" s="5">
        <f>D9*0.1</f>
        <v>0.505</v>
      </c>
    </row>
    <row r="9" spans="1:4" s="18" customFormat="1" ht="45" x14ac:dyDescent="0.3">
      <c r="A9" s="3">
        <f t="shared" ref="A9:A20" si="0">A8+1</f>
        <v>2</v>
      </c>
      <c r="B9" s="4" t="s">
        <v>47</v>
      </c>
      <c r="C9" s="4" t="s">
        <v>19</v>
      </c>
      <c r="D9" s="5">
        <f>(D18*0.1)+D20</f>
        <v>5.05</v>
      </c>
    </row>
    <row r="10" spans="1:4" s="18" customFormat="1" ht="33.950000000000003" customHeight="1" x14ac:dyDescent="0.3">
      <c r="A10" s="3">
        <f t="shared" si="0"/>
        <v>3</v>
      </c>
      <c r="B10" s="4" t="s">
        <v>43</v>
      </c>
      <c r="C10" s="4" t="s">
        <v>19</v>
      </c>
      <c r="D10" s="5">
        <f>D9</f>
        <v>5.05</v>
      </c>
    </row>
    <row r="11" spans="1:4" s="18" customFormat="1" ht="30" x14ac:dyDescent="0.3">
      <c r="A11" s="3">
        <f t="shared" si="0"/>
        <v>4</v>
      </c>
      <c r="B11" s="4" t="s">
        <v>44</v>
      </c>
      <c r="C11" s="4" t="s">
        <v>19</v>
      </c>
      <c r="D11" s="5">
        <f>D8</f>
        <v>0.505</v>
      </c>
    </row>
    <row r="12" spans="1:4" s="18" customFormat="1" ht="29.1" customHeight="1" x14ac:dyDescent="0.3">
      <c r="A12" s="3">
        <f t="shared" si="0"/>
        <v>5</v>
      </c>
      <c r="B12" s="4" t="s">
        <v>46</v>
      </c>
      <c r="C12" s="4" t="s">
        <v>20</v>
      </c>
      <c r="D12" s="5">
        <f>(D11+D10)*1.85</f>
        <v>10.27675</v>
      </c>
    </row>
    <row r="13" spans="1:4" s="18" customFormat="1" ht="26.1" customHeight="1" x14ac:dyDescent="0.3">
      <c r="A13" s="3">
        <f t="shared" si="0"/>
        <v>6</v>
      </c>
      <c r="B13" s="4" t="s">
        <v>45</v>
      </c>
      <c r="C13" s="4" t="s">
        <v>17</v>
      </c>
      <c r="D13" s="5">
        <f>D18</f>
        <v>42.5</v>
      </c>
    </row>
    <row r="14" spans="1:4" s="18" customFormat="1" ht="60" x14ac:dyDescent="0.3">
      <c r="A14" s="9">
        <f t="shared" si="0"/>
        <v>7</v>
      </c>
      <c r="B14" s="4" t="s">
        <v>48</v>
      </c>
      <c r="C14" s="4" t="s">
        <v>19</v>
      </c>
      <c r="D14" s="10">
        <v>4.2</v>
      </c>
    </row>
    <row r="15" spans="1:4" s="18" customFormat="1" ht="75" x14ac:dyDescent="0.3">
      <c r="A15" s="11">
        <f t="shared" si="0"/>
        <v>8</v>
      </c>
      <c r="B15" s="4" t="s">
        <v>49</v>
      </c>
      <c r="C15" s="4" t="s">
        <v>21</v>
      </c>
      <c r="D15" s="5">
        <v>27</v>
      </c>
    </row>
    <row r="16" spans="1:4" s="18" customFormat="1" ht="45" x14ac:dyDescent="0.3">
      <c r="A16" s="9">
        <f t="shared" si="0"/>
        <v>9</v>
      </c>
      <c r="B16" s="4" t="s">
        <v>50</v>
      </c>
      <c r="C16" s="4" t="s">
        <v>22</v>
      </c>
      <c r="D16" s="5">
        <v>0.185</v>
      </c>
    </row>
    <row r="17" spans="1:4" s="18" customFormat="1" ht="45" x14ac:dyDescent="0.3">
      <c r="A17" s="9">
        <f t="shared" si="0"/>
        <v>10</v>
      </c>
      <c r="B17" s="4" t="s">
        <v>51</v>
      </c>
      <c r="C17" s="4" t="s">
        <v>19</v>
      </c>
      <c r="D17" s="10">
        <f>D18*0.08</f>
        <v>3.4</v>
      </c>
    </row>
    <row r="18" spans="1:4" s="18" customFormat="1" ht="33.950000000000003" customHeight="1" x14ac:dyDescent="0.3">
      <c r="A18" s="3">
        <f t="shared" si="0"/>
        <v>11</v>
      </c>
      <c r="B18" s="19" t="s">
        <v>41</v>
      </c>
      <c r="C18" s="20" t="s">
        <v>17</v>
      </c>
      <c r="D18" s="10">
        <v>42.5</v>
      </c>
    </row>
    <row r="19" spans="1:4" s="18" customFormat="1" ht="60" x14ac:dyDescent="0.3">
      <c r="A19" s="3">
        <f t="shared" si="0"/>
        <v>12</v>
      </c>
      <c r="B19" s="4" t="s">
        <v>55</v>
      </c>
      <c r="C19" s="4" t="s">
        <v>19</v>
      </c>
      <c r="D19" s="8">
        <v>0.2</v>
      </c>
    </row>
    <row r="20" spans="1:4" s="18" customFormat="1" ht="30" x14ac:dyDescent="0.3">
      <c r="A20" s="11">
        <f t="shared" si="0"/>
        <v>13</v>
      </c>
      <c r="B20" s="4" t="s">
        <v>54</v>
      </c>
      <c r="C20" s="4" t="s">
        <v>19</v>
      </c>
      <c r="D20" s="5">
        <v>0.8</v>
      </c>
    </row>
    <row r="21" spans="1:4" s="18" customFormat="1" ht="30.6" customHeight="1" x14ac:dyDescent="0.3">
      <c r="A21" s="10">
        <v>14.1</v>
      </c>
      <c r="B21" s="4" t="s">
        <v>31</v>
      </c>
      <c r="C21" s="4" t="s">
        <v>23</v>
      </c>
      <c r="D21" s="5">
        <v>1</v>
      </c>
    </row>
    <row r="22" spans="1:4" s="18" customFormat="1" ht="29.45" customHeight="1" x14ac:dyDescent="0.3">
      <c r="A22" s="10">
        <f t="shared" ref="A22:A28" si="1">A21+0.1</f>
        <v>14.2</v>
      </c>
      <c r="B22" s="4" t="s">
        <v>24</v>
      </c>
      <c r="C22" s="4" t="s">
        <v>23</v>
      </c>
      <c r="D22" s="5">
        <v>1</v>
      </c>
    </row>
    <row r="23" spans="1:4" s="18" customFormat="1" ht="30" x14ac:dyDescent="0.3">
      <c r="A23" s="10">
        <f t="shared" si="1"/>
        <v>14.299999999999999</v>
      </c>
      <c r="B23" s="4" t="s">
        <v>32</v>
      </c>
      <c r="C23" s="4" t="s">
        <v>23</v>
      </c>
      <c r="D23" s="5">
        <v>1</v>
      </c>
    </row>
    <row r="24" spans="1:4" s="18" customFormat="1" ht="36.6" customHeight="1" x14ac:dyDescent="0.3">
      <c r="A24" s="10">
        <f t="shared" si="1"/>
        <v>14.399999999999999</v>
      </c>
      <c r="B24" s="4" t="s">
        <v>33</v>
      </c>
      <c r="C24" s="4" t="s">
        <v>23</v>
      </c>
      <c r="D24" s="5">
        <v>1</v>
      </c>
    </row>
    <row r="25" spans="1:4" s="18" customFormat="1" ht="30" x14ac:dyDescent="0.3">
      <c r="A25" s="10">
        <f t="shared" si="1"/>
        <v>14.499999999999998</v>
      </c>
      <c r="B25" s="4" t="s">
        <v>34</v>
      </c>
      <c r="C25" s="4" t="s">
        <v>23</v>
      </c>
      <c r="D25" s="5">
        <v>1</v>
      </c>
    </row>
    <row r="26" spans="1:4" s="18" customFormat="1" ht="30" x14ac:dyDescent="0.3">
      <c r="A26" s="10">
        <v>14.6</v>
      </c>
      <c r="B26" s="4" t="s">
        <v>35</v>
      </c>
      <c r="C26" s="4" t="s">
        <v>23</v>
      </c>
      <c r="D26" s="5">
        <v>1</v>
      </c>
    </row>
    <row r="27" spans="1:4" s="18" customFormat="1" ht="30" x14ac:dyDescent="0.3">
      <c r="A27" s="10">
        <f t="shared" si="1"/>
        <v>14.7</v>
      </c>
      <c r="B27" s="4" t="s">
        <v>36</v>
      </c>
      <c r="C27" s="4" t="s">
        <v>23</v>
      </c>
      <c r="D27" s="5">
        <v>1</v>
      </c>
    </row>
    <row r="28" spans="1:4" s="18" customFormat="1" ht="30" x14ac:dyDescent="0.3">
      <c r="A28" s="10">
        <f t="shared" si="1"/>
        <v>14.799999999999999</v>
      </c>
      <c r="B28" s="4" t="s">
        <v>37</v>
      </c>
      <c r="C28" s="4" t="s">
        <v>23</v>
      </c>
      <c r="D28" s="5">
        <v>1</v>
      </c>
    </row>
    <row r="29" spans="1:4" s="18" customFormat="1" ht="42.95" customHeight="1" x14ac:dyDescent="0.3">
      <c r="A29" s="3">
        <v>15</v>
      </c>
      <c r="B29" s="12" t="s">
        <v>38</v>
      </c>
      <c r="C29" s="4" t="s">
        <v>25</v>
      </c>
      <c r="D29" s="5">
        <v>1</v>
      </c>
    </row>
    <row r="30" spans="1:4" s="22" customFormat="1" ht="90" x14ac:dyDescent="0.3">
      <c r="A30" s="21">
        <f>A29+1</f>
        <v>16</v>
      </c>
      <c r="B30" s="13" t="s">
        <v>39</v>
      </c>
      <c r="C30" s="13" t="s">
        <v>23</v>
      </c>
      <c r="D30" s="14">
        <v>1</v>
      </c>
    </row>
    <row r="31" spans="1:4" s="54" customFormat="1" ht="75.599999999999994" customHeight="1" x14ac:dyDescent="0.25">
      <c r="A31" s="55">
        <f>A30+1</f>
        <v>17</v>
      </c>
      <c r="B31" s="56" t="s">
        <v>40</v>
      </c>
      <c r="C31" s="56" t="s">
        <v>22</v>
      </c>
      <c r="D31" s="57" t="e">
        <f>#REF!/1000</f>
        <v>#REF!</v>
      </c>
    </row>
    <row r="32" spans="1:4" s="54" customFormat="1" ht="45" x14ac:dyDescent="0.25">
      <c r="A32" s="58">
        <f>A31+1</f>
        <v>18</v>
      </c>
      <c r="B32" s="59" t="s">
        <v>26</v>
      </c>
      <c r="C32" s="59" t="s">
        <v>17</v>
      </c>
      <c r="D32" s="60">
        <v>20.8</v>
      </c>
    </row>
    <row r="33" spans="1:4" s="17" customFormat="1" x14ac:dyDescent="0.25">
      <c r="A33" s="4"/>
      <c r="B33" s="4" t="s">
        <v>27</v>
      </c>
      <c r="C33" s="4"/>
      <c r="D33" s="62"/>
    </row>
    <row r="34" spans="1:4" s="17" customFormat="1" ht="30" x14ac:dyDescent="0.25">
      <c r="A34" s="4"/>
      <c r="B34" s="2" t="s">
        <v>56</v>
      </c>
      <c r="C34" s="2" t="s">
        <v>28</v>
      </c>
      <c r="D34" s="62"/>
    </row>
    <row r="35" spans="1:4" s="17" customFormat="1" x14ac:dyDescent="0.25">
      <c r="A35" s="4"/>
      <c r="B35" s="4" t="s">
        <v>27</v>
      </c>
      <c r="C35" s="63" t="s">
        <v>28</v>
      </c>
      <c r="D35" s="62"/>
    </row>
    <row r="36" spans="1:4" s="17" customFormat="1" ht="30" x14ac:dyDescent="0.25">
      <c r="A36" s="2"/>
      <c r="B36" s="2" t="s">
        <v>57</v>
      </c>
      <c r="C36" s="2" t="s">
        <v>28</v>
      </c>
      <c r="D36" s="6"/>
    </row>
    <row r="37" spans="1:4" s="17" customFormat="1" x14ac:dyDescent="0.25">
      <c r="A37" s="4"/>
      <c r="B37" s="4" t="s">
        <v>27</v>
      </c>
      <c r="C37" s="63" t="s">
        <v>28</v>
      </c>
      <c r="D37" s="5"/>
    </row>
    <row r="38" spans="1:4" s="17" customFormat="1" ht="30" x14ac:dyDescent="0.25">
      <c r="A38" s="2"/>
      <c r="B38" s="2" t="s">
        <v>58</v>
      </c>
      <c r="C38" s="2" t="s">
        <v>28</v>
      </c>
      <c r="D38" s="6"/>
    </row>
    <row r="39" spans="1:4" s="16" customFormat="1" x14ac:dyDescent="0.25">
      <c r="A39" s="4"/>
      <c r="B39" s="4" t="s">
        <v>27</v>
      </c>
      <c r="C39" s="63" t="s">
        <v>28</v>
      </c>
      <c r="D39" s="5"/>
    </row>
    <row r="40" spans="1:4" s="16" customFormat="1" ht="30" x14ac:dyDescent="0.25">
      <c r="A40" s="64"/>
      <c r="B40" s="65" t="s">
        <v>59</v>
      </c>
      <c r="C40" s="2" t="s">
        <v>28</v>
      </c>
      <c r="D40" s="66"/>
    </row>
    <row r="41" spans="1:4" x14ac:dyDescent="0.25">
      <c r="A41" s="4"/>
      <c r="B41" s="4" t="s">
        <v>29</v>
      </c>
      <c r="C41" s="63" t="s">
        <v>28</v>
      </c>
      <c r="D41" s="5"/>
    </row>
    <row r="42" spans="1:4" ht="30" x14ac:dyDescent="0.25">
      <c r="A42" s="7"/>
      <c r="B42" s="2" t="s">
        <v>60</v>
      </c>
      <c r="C42" s="2" t="s">
        <v>28</v>
      </c>
      <c r="D42" s="7"/>
    </row>
    <row r="43" spans="1:4" x14ac:dyDescent="0.25">
      <c r="A43" s="4"/>
      <c r="B43" s="4" t="s">
        <v>27</v>
      </c>
      <c r="C43" s="63" t="s">
        <v>28</v>
      </c>
      <c r="D43" s="5"/>
    </row>
    <row r="44" spans="1:4" ht="30" x14ac:dyDescent="0.25">
      <c r="A44" s="2"/>
      <c r="B44" s="2" t="s">
        <v>61</v>
      </c>
      <c r="C44" s="2" t="s">
        <v>28</v>
      </c>
      <c r="D44" s="6">
        <v>0</v>
      </c>
    </row>
    <row r="45" spans="1:4" x14ac:dyDescent="0.25">
      <c r="A45" s="4"/>
      <c r="B45" s="4" t="s">
        <v>30</v>
      </c>
      <c r="C45" s="63" t="s">
        <v>28</v>
      </c>
      <c r="D45" s="5"/>
    </row>
  </sheetData>
  <mergeCells count="7">
    <mergeCell ref="B7:D7"/>
    <mergeCell ref="A1:D1"/>
    <mergeCell ref="A2:A3"/>
    <mergeCell ref="B2:B3"/>
    <mergeCell ref="C2:C3"/>
    <mergeCell ref="B5:C5"/>
    <mergeCell ref="D2:D3"/>
  </mergeCells>
  <printOptions horizontalCentered="1"/>
  <pageMargins left="0" right="0" top="0.39370078740157483" bottom="0.39370078740157483" header="0.19685039370078741" footer="0.19685039370078741"/>
  <pageSetup paperSize="9" scale="82" orientation="landscape" r:id="rId1"/>
  <headerFooter>
    <oddFooter>Page &amp;P of &amp;N</oddFooter>
  </headerFooter>
  <rowBreaks count="1" manualBreakCount="1">
    <brk id="2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თავფურელი </vt:lpstr>
      <vt:lpstr>list</vt:lpstr>
      <vt:lpstr>list!Print_Area</vt:lpstr>
      <vt:lpstr>'თავფურელი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2023-11-15T09:32:14Z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2023-11-10T09:27:19Z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5deed6d9-3bd4-4273-bebd-3a01814ab40a</vt:lpwstr>
  </property>
  <property fmtid="{D5CDD505-2E9C-101B-9397-08002B2CF9AE}" pid="8" name="MSIP_Label_2059aa38-f392-4105-be92-628035578272_ContentBits">
    <vt:lpwstr>0</vt:lpwstr>
  </property>
</Properties>
</file>