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5A6C9DEA-DFA4-4C48-9FDD-54C968C5A1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კრებსითი" sheetId="3" r:id="rId1"/>
    <sheet name="მაღაზია" sheetId="1" r:id="rId2"/>
    <sheet name="ეზო" sheetId="6" r:id="rId3"/>
    <sheet name="წყალსადენ კანალიზაცია" sheetId="4" r:id="rId4"/>
    <sheet name="ელ.ქსელი" sheetId="5" r:id="rId5"/>
    <sheet name="გათბობა-გაგრილება-ვენტილაცია" sheetId="7" r:id="rId6"/>
  </sheets>
  <definedNames>
    <definedName name="_xlnm._FilterDatabase" localSheetId="2" hidden="1">ეზო!$A$6:$L$366</definedName>
    <definedName name="_xlnm._FilterDatabase" localSheetId="1" hidden="1">მაღაზია!$B$6:$L$466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4" i="1" s="1"/>
  <c r="E70" i="1"/>
  <c r="E66" i="1"/>
  <c r="E249" i="1"/>
  <c r="E252" i="1" s="1"/>
  <c r="E248" i="1"/>
  <c r="E244" i="1"/>
  <c r="E73" i="1" l="1"/>
  <c r="E72" i="1"/>
  <c r="E251" i="1"/>
  <c r="E250" i="1"/>
  <c r="E243" i="6" l="1"/>
  <c r="E242" i="6"/>
  <c r="E37" i="6"/>
  <c r="E36" i="6"/>
  <c r="E200" i="1"/>
  <c r="E137" i="6"/>
  <c r="E249" i="6"/>
  <c r="E43" i="6" l="1"/>
  <c r="E201" i="1"/>
  <c r="E120" i="6" l="1"/>
  <c r="E117" i="6" l="1"/>
  <c r="E118" i="6"/>
  <c r="E92" i="6" l="1"/>
  <c r="E47" i="6"/>
  <c r="E41" i="6"/>
  <c r="E40" i="6"/>
  <c r="E226" i="6" l="1"/>
  <c r="D226" i="6"/>
  <c r="E174" i="6" l="1"/>
  <c r="E303" i="6" l="1"/>
  <c r="E247" i="6"/>
  <c r="E173" i="6"/>
  <c r="E135" i="6"/>
  <c r="E59" i="6"/>
  <c r="E52" i="6"/>
  <c r="E136" i="6"/>
  <c r="E299" i="6" l="1"/>
  <c r="E286" i="6"/>
  <c r="E42" i="6"/>
  <c r="E248" i="6"/>
  <c r="E25" i="6" l="1"/>
  <c r="E172" i="6"/>
  <c r="E306" i="6"/>
  <c r="E229" i="6"/>
  <c r="E178" i="6"/>
  <c r="E288" i="6" l="1"/>
  <c r="E246" i="6"/>
  <c r="E227" i="6"/>
  <c r="E193" i="6"/>
  <c r="E61" i="6"/>
  <c r="E60" i="6"/>
  <c r="E54" i="6"/>
  <c r="E53" i="6"/>
  <c r="E51" i="6"/>
  <c r="E58" i="6"/>
  <c r="E199" i="1"/>
  <c r="E224" i="1"/>
  <c r="E223" i="1"/>
  <c r="E220" i="1"/>
  <c r="E225" i="1" s="1"/>
  <c r="E227" i="1"/>
  <c r="E222" i="1"/>
  <c r="E221" i="1"/>
  <c r="E216" i="1"/>
  <c r="E213" i="1"/>
  <c r="E212" i="1"/>
  <c r="E211" i="1"/>
  <c r="E210" i="1"/>
  <c r="E209" i="1"/>
  <c r="E215" i="1" s="1"/>
  <c r="E196" i="1"/>
  <c r="E195" i="1"/>
  <c r="E193" i="1"/>
  <c r="E192" i="1"/>
  <c r="E55" i="1"/>
  <c r="E208" i="1" l="1"/>
  <c r="E214" i="1"/>
  <c r="E226" i="1"/>
  <c r="E219" i="1"/>
  <c r="E192" i="6" l="1"/>
  <c r="E155" i="6" l="1"/>
  <c r="E154" i="6"/>
  <c r="E153" i="6"/>
  <c r="E121" i="6"/>
  <c r="E420" i="1" l="1"/>
  <c r="E415" i="1"/>
  <c r="E149" i="6" l="1"/>
  <c r="E148" i="6"/>
  <c r="E147" i="6"/>
  <c r="E145" i="6"/>
  <c r="E143" i="6"/>
  <c r="E142" i="6"/>
  <c r="E144" i="6" s="1"/>
  <c r="E140" i="6"/>
  <c r="E139" i="6"/>
  <c r="E134" i="6"/>
  <c r="E131" i="6"/>
  <c r="E129" i="6"/>
  <c r="E132" i="6" l="1"/>
  <c r="E138" i="6"/>
  <c r="E63" i="1" l="1"/>
  <c r="E241" i="1"/>
  <c r="E231" i="1"/>
  <c r="E236" i="1"/>
  <c r="E322" i="6" l="1"/>
  <c r="E182" i="6"/>
  <c r="E272" i="6" l="1"/>
  <c r="E359" i="1" l="1"/>
  <c r="E181" i="1"/>
  <c r="E182" i="1" l="1"/>
  <c r="L66" i="7" l="1"/>
  <c r="L60" i="5"/>
  <c r="L69" i="4"/>
  <c r="E113" i="6"/>
  <c r="E381" i="1"/>
  <c r="E376" i="1"/>
  <c r="E253" i="6"/>
  <c r="E233" i="6" l="1"/>
  <c r="E232" i="6"/>
  <c r="E234" i="6" l="1"/>
  <c r="E29" i="5"/>
  <c r="E24" i="5"/>
  <c r="E19" i="5"/>
  <c r="E214" i="6" l="1"/>
  <c r="E252" i="6"/>
  <c r="E282" i="1"/>
  <c r="E277" i="1"/>
  <c r="E109" i="1"/>
  <c r="E304" i="6"/>
  <c r="E72" i="6"/>
  <c r="E66" i="6"/>
  <c r="E188" i="6" l="1"/>
  <c r="E186" i="6"/>
  <c r="E177" i="6"/>
  <c r="E179" i="6"/>
  <c r="E176" i="6"/>
  <c r="E169" i="6"/>
  <c r="E170" i="6" s="1"/>
  <c r="E167" i="6"/>
  <c r="E187" i="6" l="1"/>
  <c r="E372" i="1" l="1"/>
  <c r="E371" i="1"/>
  <c r="E370" i="1"/>
  <c r="E412" i="1"/>
  <c r="E411" i="1"/>
  <c r="E410" i="1"/>
  <c r="E256" i="1"/>
  <c r="E260" i="1" s="1"/>
  <c r="E255" i="1"/>
  <c r="E254" i="1"/>
  <c r="E33" i="1"/>
  <c r="E41" i="1"/>
  <c r="E15" i="1"/>
  <c r="E28" i="1"/>
  <c r="E106" i="6"/>
  <c r="E104" i="6"/>
  <c r="E109" i="6"/>
  <c r="E108" i="6"/>
  <c r="E105" i="6"/>
  <c r="E107" i="6" s="1"/>
  <c r="E102" i="6"/>
  <c r="E100" i="6"/>
  <c r="E99" i="6"/>
  <c r="E74" i="6"/>
  <c r="E73" i="6"/>
  <c r="E257" i="1" l="1"/>
  <c r="E259" i="1"/>
  <c r="E258" i="1"/>
  <c r="E400" i="1" l="1"/>
  <c r="E398" i="1"/>
  <c r="E397" i="1"/>
  <c r="E396" i="1"/>
  <c r="E180" i="1"/>
  <c r="E360" i="1"/>
  <c r="E358" i="1"/>
  <c r="E199" i="6"/>
  <c r="E152" i="6"/>
  <c r="E23" i="6"/>
  <c r="E79" i="6"/>
  <c r="E390" i="1"/>
  <c r="E356" i="1"/>
  <c r="E355" i="1"/>
  <c r="E315" i="1"/>
  <c r="E314" i="1"/>
  <c r="E316" i="1"/>
  <c r="E305" i="1"/>
  <c r="E298" i="1"/>
  <c r="E178" i="1"/>
  <c r="E177" i="1"/>
  <c r="E147" i="1"/>
  <c r="E138" i="1"/>
  <c r="E137" i="1"/>
  <c r="E139" i="1"/>
  <c r="E120" i="1"/>
  <c r="E128" i="1"/>
  <c r="E129" i="1"/>
  <c r="G66" i="7" l="1"/>
  <c r="G69" i="4"/>
  <c r="E39" i="7"/>
  <c r="E17" i="7"/>
  <c r="E161" i="1"/>
  <c r="E126" i="6"/>
  <c r="E125" i="6"/>
  <c r="E124" i="6"/>
  <c r="E122" i="6"/>
  <c r="E119" i="6"/>
  <c r="E116" i="6"/>
  <c r="E115" i="6"/>
  <c r="E34" i="7" l="1"/>
  <c r="E12" i="7"/>
  <c r="E38" i="7"/>
  <c r="E33" i="7"/>
  <c r="E46" i="4"/>
  <c r="E45" i="4"/>
  <c r="E44" i="4"/>
  <c r="E453" i="1"/>
  <c r="E452" i="1"/>
  <c r="E443" i="1"/>
  <c r="E449" i="1" s="1"/>
  <c r="E290" i="1"/>
  <c r="E111" i="1"/>
  <c r="E430" i="1"/>
  <c r="E429" i="1"/>
  <c r="E428" i="1"/>
  <c r="E427" i="1"/>
  <c r="E426" i="1"/>
  <c r="E425" i="1"/>
  <c r="E424" i="1"/>
  <c r="E422" i="1"/>
  <c r="E421" i="1"/>
  <c r="E419" i="1"/>
  <c r="E205" i="1"/>
  <c r="E203" i="1"/>
  <c r="E198" i="1"/>
  <c r="E32" i="7" l="1"/>
  <c r="E444" i="1"/>
  <c r="E115" i="1"/>
  <c r="E114" i="1"/>
  <c r="E112" i="1"/>
  <c r="E113" i="1"/>
  <c r="E204" i="1"/>
  <c r="E189" i="1" l="1"/>
  <c r="E169" i="1" l="1"/>
  <c r="E168" i="1"/>
  <c r="E167" i="1"/>
  <c r="E186" i="1"/>
  <c r="E185" i="1"/>
  <c r="E184" i="1"/>
  <c r="E175" i="1"/>
  <c r="E174" i="1"/>
  <c r="E172" i="1"/>
  <c r="E171" i="1"/>
  <c r="E165" i="1"/>
  <c r="E164" i="1"/>
  <c r="E163" i="1"/>
  <c r="E394" i="1"/>
  <c r="E392" i="1"/>
  <c r="E391" i="1"/>
  <c r="E401" i="1"/>
  <c r="E407" i="1" s="1"/>
  <c r="E389" i="1"/>
  <c r="E388" i="1"/>
  <c r="E382" i="1"/>
  <c r="E380" i="1"/>
  <c r="E379" i="1"/>
  <c r="E377" i="1"/>
  <c r="E375" i="1"/>
  <c r="E374" i="1"/>
  <c r="E157" i="1"/>
  <c r="E156" i="1"/>
  <c r="E155" i="1"/>
  <c r="E154" i="1"/>
  <c r="E149" i="1"/>
  <c r="E152" i="1"/>
  <c r="E151" i="1"/>
  <c r="E150" i="1"/>
  <c r="E144" i="1"/>
  <c r="E132" i="1"/>
  <c r="E131" i="1"/>
  <c r="E130" i="1"/>
  <c r="E127" i="1"/>
  <c r="E126" i="1"/>
  <c r="E124" i="1"/>
  <c r="E123" i="1"/>
  <c r="E122" i="1"/>
  <c r="E121" i="1"/>
  <c r="E119" i="1"/>
  <c r="E118" i="1"/>
  <c r="E117" i="1"/>
  <c r="E142" i="1"/>
  <c r="E141" i="1"/>
  <c r="E140" i="1"/>
  <c r="E136" i="1"/>
  <c r="E135" i="1"/>
  <c r="E134" i="1"/>
  <c r="E100" i="1"/>
  <c r="E99" i="1"/>
  <c r="E98" i="1"/>
  <c r="E146" i="1"/>
  <c r="E145" i="1"/>
  <c r="E90" i="1"/>
  <c r="E92" i="1"/>
  <c r="E89" i="1"/>
  <c r="E96" i="1"/>
  <c r="E95" i="1"/>
  <c r="E94" i="1"/>
  <c r="E87" i="1"/>
  <c r="E85" i="1"/>
  <c r="E84" i="1"/>
  <c r="E86" i="1" s="1"/>
  <c r="E78" i="1"/>
  <c r="E77" i="1"/>
  <c r="E76" i="1"/>
  <c r="E81" i="1" l="1"/>
  <c r="E80" i="1"/>
  <c r="E402" i="1"/>
  <c r="E79" i="1"/>
  <c r="E82" i="1"/>
  <c r="E91" i="1"/>
  <c r="E101" i="1"/>
  <c r="E110" i="1"/>
  <c r="E108" i="1"/>
  <c r="E107" i="1"/>
  <c r="E64" i="1"/>
  <c r="E62" i="1"/>
  <c r="E61" i="1"/>
  <c r="E232" i="1"/>
  <c r="E230" i="1"/>
  <c r="E229" i="1"/>
  <c r="E386" i="1"/>
  <c r="E384" i="1"/>
  <c r="E97" i="6"/>
  <c r="E95" i="6"/>
  <c r="E93" i="6"/>
  <c r="E94" i="6"/>
  <c r="E262" i="6"/>
  <c r="E263" i="6"/>
  <c r="E269" i="6" s="1"/>
  <c r="E260" i="6"/>
  <c r="E259" i="6"/>
  <c r="E258" i="6"/>
  <c r="E105" i="1" l="1"/>
  <c r="E104" i="1"/>
  <c r="E385" i="1"/>
  <c r="E103" i="1"/>
  <c r="E102" i="1"/>
  <c r="E264" i="6"/>
  <c r="E210" i="6"/>
  <c r="E209" i="6"/>
  <c r="E208" i="6"/>
  <c r="E206" i="6"/>
  <c r="E203" i="6"/>
  <c r="E201" i="6" l="1"/>
  <c r="E198" i="6"/>
  <c r="E197" i="6"/>
  <c r="E228" i="6"/>
  <c r="E225" i="6"/>
  <c r="E81" i="6"/>
  <c r="E80" i="6"/>
  <c r="E78" i="6"/>
  <c r="E89" i="6"/>
  <c r="E88" i="6"/>
  <c r="E87" i="6"/>
  <c r="E86" i="6"/>
  <c r="E85" i="6"/>
  <c r="E84" i="6"/>
  <c r="E83" i="6"/>
  <c r="E76" i="6"/>
  <c r="E75" i="6"/>
  <c r="E71" i="6"/>
  <c r="E62" i="6"/>
  <c r="E57" i="6"/>
  <c r="E55" i="6"/>
  <c r="E164" i="6"/>
  <c r="E162" i="6"/>
  <c r="E163" i="6" s="1"/>
  <c r="E160" i="6"/>
  <c r="E159" i="6"/>
  <c r="E158" i="6"/>
  <c r="E157" i="6"/>
  <c r="E183" i="6"/>
  <c r="E111" i="6" l="1"/>
  <c r="E112" i="6" s="1"/>
  <c r="E277" i="6"/>
  <c r="E20" i="6"/>
  <c r="E15" i="6"/>
  <c r="E51" i="1"/>
  <c r="E49" i="1"/>
  <c r="E47" i="1"/>
  <c r="E45" i="1"/>
  <c r="E53" i="1"/>
  <c r="E35" i="1"/>
  <c r="E31" i="1"/>
  <c r="E13" i="1"/>
  <c r="E333" i="1" l="1"/>
  <c r="E363" i="1" l="1"/>
  <c r="E348" i="6" l="1"/>
  <c r="E230" i="6"/>
  <c r="E56" i="5" l="1"/>
  <c r="E50" i="5"/>
  <c r="E55" i="5"/>
  <c r="E16" i="7" l="1"/>
  <c r="E11" i="7" l="1"/>
  <c r="E15" i="5"/>
  <c r="E14" i="5"/>
  <c r="E53" i="5"/>
  <c r="E42" i="5"/>
  <c r="E41" i="5"/>
  <c r="E40" i="5"/>
  <c r="E38" i="5"/>
  <c r="E37" i="5"/>
  <c r="E36" i="5"/>
  <c r="E49" i="4"/>
  <c r="E48" i="4"/>
  <c r="E42" i="4"/>
  <c r="E41" i="4"/>
  <c r="E40" i="4"/>
  <c r="E61" i="4"/>
  <c r="E455" i="1"/>
  <c r="E10" i="7" l="1"/>
  <c r="L67" i="7"/>
  <c r="E451" i="1"/>
  <c r="L68" i="7" l="1"/>
  <c r="L69" i="7" s="1"/>
  <c r="L70" i="7" s="1"/>
  <c r="L71" i="7" l="1"/>
  <c r="L72" i="7" s="1"/>
  <c r="L73" i="7" l="1"/>
  <c r="L74" i="7" s="1"/>
  <c r="L75" i="7" s="1"/>
  <c r="L76" i="7" s="1"/>
  <c r="D14" i="3" s="1"/>
  <c r="E442" i="1" l="1"/>
  <c r="E439" i="1"/>
  <c r="E438" i="1"/>
  <c r="E436" i="1"/>
  <c r="E434" i="1"/>
  <c r="E347" i="1"/>
  <c r="E346" i="1"/>
  <c r="E345" i="1"/>
  <c r="E432" i="1"/>
  <c r="E433" i="1" l="1"/>
  <c r="E437" i="1"/>
  <c r="E440" i="1"/>
  <c r="E324" i="1" l="1"/>
  <c r="E323" i="1"/>
  <c r="E322" i="1"/>
  <c r="E321" i="1"/>
  <c r="E300" i="1"/>
  <c r="E299" i="1"/>
  <c r="E297" i="1"/>
  <c r="E296" i="1"/>
  <c r="E295" i="1"/>
  <c r="E319" i="1"/>
  <c r="E318" i="1"/>
  <c r="E306" i="1"/>
  <c r="E308" i="1"/>
  <c r="E307" i="1"/>
  <c r="E332" i="1"/>
  <c r="E291" i="1"/>
  <c r="E292" i="1"/>
  <c r="E293" i="1"/>
  <c r="E272" i="1" l="1"/>
  <c r="E284" i="1"/>
  <c r="E288" i="1" s="1"/>
  <c r="E328" i="1"/>
  <c r="E327" i="1"/>
  <c r="E278" i="1"/>
  <c r="E276" i="1"/>
  <c r="E275" i="1"/>
  <c r="E416" i="1"/>
  <c r="E417" i="1"/>
  <c r="E414" i="1"/>
  <c r="E217" i="6"/>
  <c r="E235" i="1"/>
  <c r="E237" i="1"/>
  <c r="E242" i="1"/>
  <c r="E240" i="1"/>
  <c r="E239" i="1"/>
  <c r="E234" i="1"/>
  <c r="E287" i="1" l="1"/>
  <c r="E286" i="1"/>
  <c r="E19" i="1" l="1"/>
  <c r="E17" i="1"/>
  <c r="E39" i="1"/>
  <c r="E302" i="6" l="1"/>
  <c r="E101" i="6" l="1"/>
  <c r="E91" i="6"/>
  <c r="E69" i="6" l="1"/>
  <c r="E68" i="6"/>
  <c r="E65" i="6"/>
  <c r="E64" i="6"/>
  <c r="E50" i="6"/>
  <c r="E184" i="6"/>
  <c r="E181" i="6"/>
  <c r="E67" i="6" l="1"/>
  <c r="E223" i="6"/>
  <c r="E215" i="6" l="1"/>
  <c r="E48" i="6"/>
  <c r="E39" i="6"/>
  <c r="E32" i="6"/>
  <c r="E31" i="6"/>
  <c r="E254" i="6"/>
  <c r="E45" i="6" l="1"/>
  <c r="E46" i="6"/>
  <c r="E44" i="6"/>
  <c r="E11" i="6"/>
  <c r="E355" i="6"/>
  <c r="E354" i="6"/>
  <c r="E353" i="6"/>
  <c r="E352" i="6"/>
  <c r="E349" i="6"/>
  <c r="E347" i="6"/>
  <c r="E339" i="6"/>
  <c r="E337" i="6"/>
  <c r="E333" i="6"/>
  <c r="E335" i="6" s="1"/>
  <c r="E331" i="6"/>
  <c r="E330" i="6"/>
  <c r="E327" i="6"/>
  <c r="E325" i="6"/>
  <c r="E324" i="6"/>
  <c r="E323" i="6"/>
  <c r="E321" i="6"/>
  <c r="E319" i="6"/>
  <c r="E317" i="6"/>
  <c r="E316" i="6"/>
  <c r="E314" i="6"/>
  <c r="E313" i="6"/>
  <c r="E311" i="6"/>
  <c r="E308" i="6"/>
  <c r="E305" i="6"/>
  <c r="E300" i="6"/>
  <c r="E298" i="6"/>
  <c r="E297" i="6"/>
  <c r="E295" i="6"/>
  <c r="E293" i="6"/>
  <c r="E290" i="6"/>
  <c r="E287" i="6"/>
  <c r="E285" i="6"/>
  <c r="E284" i="6"/>
  <c r="E282" i="6"/>
  <c r="E279" i="6"/>
  <c r="E276" i="6"/>
  <c r="E278" i="6" s="1"/>
  <c r="E274" i="6"/>
  <c r="E273" i="6"/>
  <c r="E271" i="6"/>
  <c r="E256" i="6"/>
  <c r="E222" i="6"/>
  <c r="E221" i="6"/>
  <c r="E220" i="6"/>
  <c r="E219" i="6"/>
  <c r="E218" i="6"/>
  <c r="E213" i="6"/>
  <c r="E212" i="6"/>
  <c r="E194" i="6"/>
  <c r="E191" i="6"/>
  <c r="E245" i="6"/>
  <c r="E251" i="6" s="1"/>
  <c r="E238" i="6"/>
  <c r="E237" i="6"/>
  <c r="E28" i="6"/>
  <c r="E19" i="6"/>
  <c r="E17" i="6"/>
  <c r="E289" i="6" l="1"/>
  <c r="E250" i="6"/>
  <c r="E307" i="6"/>
  <c r="E196" i="6"/>
  <c r="G356" i="6" l="1"/>
  <c r="L356" i="6" l="1"/>
  <c r="L357" i="6"/>
  <c r="E37" i="4"/>
  <c r="E36" i="4"/>
  <c r="E34" i="4"/>
  <c r="E33" i="4"/>
  <c r="E31" i="4"/>
  <c r="E30" i="4"/>
  <c r="E28" i="4"/>
  <c r="E27" i="4"/>
  <c r="E25" i="4"/>
  <c r="E24" i="4"/>
  <c r="E23" i="4"/>
  <c r="E21" i="4"/>
  <c r="E20" i="4"/>
  <c r="E19" i="4"/>
  <c r="E17" i="4"/>
  <c r="E16" i="4"/>
  <c r="E15" i="4"/>
  <c r="E13" i="4"/>
  <c r="E12" i="4"/>
  <c r="E11" i="4"/>
  <c r="L358" i="6" l="1"/>
  <c r="L359" i="6" s="1"/>
  <c r="L360" i="6" s="1"/>
  <c r="L361" i="6" s="1"/>
  <c r="L362" i="6" s="1"/>
  <c r="L363" i="6" s="1"/>
  <c r="L364" i="6" s="1"/>
  <c r="L365" i="6" s="1"/>
  <c r="L366" i="6" s="1"/>
  <c r="D11" i="3" s="1"/>
  <c r="E21" i="1" l="1"/>
  <c r="E23" i="1"/>
  <c r="E51" i="5" l="1"/>
  <c r="E30" i="5"/>
  <c r="E28" i="5"/>
  <c r="E27" i="5"/>
  <c r="E60" i="4"/>
  <c r="E59" i="4"/>
  <c r="E343" i="1"/>
  <c r="E353" i="1" l="1"/>
  <c r="E352" i="1"/>
  <c r="E265" i="1" l="1"/>
  <c r="E263" i="1"/>
  <c r="E262" i="1"/>
  <c r="E264" i="1" l="1"/>
  <c r="E58" i="1" l="1"/>
  <c r="E269" i="1" l="1"/>
  <c r="E339" i="1"/>
  <c r="E37" i="1" l="1"/>
  <c r="E268" i="1" l="1"/>
  <c r="E273" i="1"/>
  <c r="E281" i="1"/>
  <c r="E283" i="1"/>
  <c r="E303" i="1"/>
  <c r="E304" i="1"/>
  <c r="E309" i="1"/>
  <c r="E312" i="1"/>
  <c r="E313" i="1"/>
  <c r="E317" i="1"/>
  <c r="E329" i="1"/>
  <c r="E334" i="1"/>
  <c r="E337" i="1"/>
  <c r="E338" i="1"/>
  <c r="E350" i="1"/>
  <c r="E364" i="1"/>
  <c r="E25" i="1"/>
  <c r="E43" i="1"/>
  <c r="E25" i="5"/>
  <c r="E23" i="5"/>
  <c r="E22" i="5"/>
  <c r="E11" i="1"/>
  <c r="E55" i="4"/>
  <c r="E56" i="4" s="1"/>
  <c r="E51" i="4"/>
  <c r="E362" i="1"/>
  <c r="E349" i="1"/>
  <c r="E267" i="1"/>
  <c r="E331" i="1"/>
  <c r="E280" i="1"/>
  <c r="E271" i="1"/>
  <c r="E336" i="1"/>
  <c r="E311" i="1"/>
  <c r="E302" i="1"/>
  <c r="E326" i="1"/>
  <c r="E367" i="1"/>
  <c r="E49" i="5"/>
  <c r="E59" i="5"/>
  <c r="E58" i="5"/>
  <c r="E12" i="5"/>
  <c r="E34" i="5"/>
  <c r="E33" i="5"/>
  <c r="E32" i="5"/>
  <c r="E68" i="4"/>
  <c r="E67" i="4"/>
  <c r="E65" i="4"/>
  <c r="E64" i="4"/>
  <c r="E63" i="4"/>
  <c r="E47" i="5"/>
  <c r="E46" i="5"/>
  <c r="E45" i="5"/>
  <c r="E44" i="5"/>
  <c r="E20" i="5"/>
  <c r="E18" i="5"/>
  <c r="E17" i="5"/>
  <c r="E52" i="4" l="1"/>
  <c r="E285" i="1"/>
  <c r="E57" i="4"/>
  <c r="E289" i="1"/>
  <c r="L456" i="1" l="1"/>
  <c r="G456" i="1"/>
  <c r="L457" i="1" s="1"/>
  <c r="E53" i="4"/>
  <c r="L458" i="1" l="1"/>
  <c r="L459" i="1" s="1"/>
  <c r="L70" i="4"/>
  <c r="L71" i="4" s="1"/>
  <c r="L72" i="4" s="1"/>
  <c r="L73" i="4" s="1"/>
  <c r="L74" i="4" s="1"/>
  <c r="L75" i="4" s="1"/>
  <c r="L460" i="1" l="1"/>
  <c r="L76" i="4"/>
  <c r="L77" i="4" s="1"/>
  <c r="L78" i="4" s="1"/>
  <c r="L79" i="4" s="1"/>
  <c r="D12" i="3" s="1"/>
  <c r="L461" i="1" l="1"/>
  <c r="L462" i="1" s="1"/>
  <c r="L463" i="1" l="1"/>
  <c r="L464" i="1" s="1"/>
  <c r="L465" i="1" s="1"/>
  <c r="L466" i="1" s="1"/>
  <c r="D10" i="3" s="1"/>
  <c r="G60" i="5"/>
  <c r="L61" i="5" l="1"/>
  <c r="L62" i="5" l="1"/>
  <c r="L63" i="5" s="1"/>
  <c r="L64" i="5" s="1"/>
  <c r="L65" i="5" s="1"/>
  <c r="L66" i="5" s="1"/>
  <c r="L67" i="5" l="1"/>
  <c r="L68" i="5" s="1"/>
  <c r="L69" i="5" s="1"/>
  <c r="L70" i="5" s="1"/>
  <c r="D13" i="3" s="1"/>
  <c r="D15" i="3" s="1"/>
</calcChain>
</file>

<file path=xl/sharedStrings.xml><?xml version="1.0" encoding="utf-8"?>
<sst xmlns="http://schemas.openxmlformats.org/spreadsheetml/2006/main" count="2127" uniqueCount="474">
  <si>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</si>
  <si>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</si>
  <si>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</si>
  <si>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</si>
  <si>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</si>
  <si>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</si>
  <si>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</si>
  <si>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</si>
  <si>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</si>
  <si>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</si>
  <si>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</si>
  <si>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</si>
  <si>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</si>
  <si>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</si>
  <si>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</si>
  <si>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</si>
  <si>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</si>
  <si>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</si>
  <si>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</si>
  <si>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</si>
  <si>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</si>
  <si>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</si>
  <si>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</si>
  <si>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</si>
  <si>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</si>
  <si>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</si>
  <si>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</si>
  <si>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</si>
  <si>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</si>
  <si>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</si>
  <si>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</si>
  <si>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</si>
  <si>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</si>
  <si>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</si>
  <si>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</si>
  <si>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</si>
  <si>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ვენტილების მოწყობა</t>
  </si>
  <si>
    <t>ვენტილი დ-25</t>
  </si>
  <si>
    <t>სხვა მასალები</t>
  </si>
  <si>
    <t xml:space="preserve">                                                                       შენობაში ელ.გაყვანილობა</t>
  </si>
  <si>
    <t>მანქანები</t>
  </si>
  <si>
    <t xml:space="preserve">             </t>
  </si>
  <si>
    <t>ხარჯთაღრიცხვა #1</t>
  </si>
  <si>
    <t>ელექტრო ქსელი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</si>
  <si>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</si>
  <si>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</si>
  <si>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</si>
  <si>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</si>
  <si>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</si>
  <si>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 xml:space="preserve">                                       ფურნიტურა</t>
  </si>
  <si>
    <t>შრომის დანახარჯები (დამკვეთის შესრულებით)</t>
  </si>
  <si>
    <t>სულ ხარჯთაღრიცხვით</t>
  </si>
  <si>
    <t>შრომის დანახარჯები</t>
  </si>
  <si>
    <t>მაღაზია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</si>
  <si>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</si>
  <si>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</si>
  <si>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</si>
  <si>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</si>
  <si>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</si>
  <si>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</si>
  <si>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მასალა (დამკვეთის მიწოდებით)</t>
  </si>
  <si>
    <t>მთავარი ელ კარადა</t>
  </si>
  <si>
    <t>ელ კარადა ( დამკვეთის მიწოდებით)</t>
  </si>
  <si>
    <t>წყალსადენ კანალიზაცია</t>
  </si>
  <si>
    <t xml:space="preserve">                                  სარემონტო სამუშაოები მაღაზია</t>
  </si>
  <si>
    <t>შემრევის მოწყობა ხელსაბანისთვის სან.კვანძი</t>
  </si>
  <si>
    <t>ელ.გამანაწინებელი ფარი (კედელში ჩაშენებული)</t>
  </si>
  <si>
    <t>კარ-ფანჯრების ღირებულება (დამკვეთთან შეთანხმებით)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</si>
  <si>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</si>
  <si>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</si>
  <si>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 xml:space="preserve">კონდენციონერის ღირებულება და მონტაჟი </t>
  </si>
  <si>
    <t>შრომის ხარჯი ( გარე აგრეგატი )</t>
  </si>
  <si>
    <t>შრომის ხარჯი ( შიდა კონდინციონერი )</t>
  </si>
  <si>
    <t xml:space="preserve">ქვაბამბა </t>
  </si>
  <si>
    <t>ხელსაბანის ღირებულება (დამკვეთის კატალოგის მიხედვით ) ( დამკვეთთან შეთანხმებით)</t>
  </si>
  <si>
    <t>შემრევის ღირებულება   (დამკვეთის კატალოგის მიხედვით ) ( დამკვეთთან შეთანხმებით)</t>
  </si>
  <si>
    <t>ჩაშენებული უნიტაზი ( კომპლექტში ) (დამკვეთის კატალოგის მიხედვით ) ( დამკვეთთან შეთანხმებით)</t>
  </si>
  <si>
    <t>მრავალძარღვა ორმაგი იზოლაციის სპილენძის ელ.კაბელის გაყვანა 4*10მმ</t>
  </si>
  <si>
    <t>ხარჯთაღრიცხვა #2</t>
  </si>
  <si>
    <t>დროებითი შემოღობვის მოწყობა  და სამუშაოების დასრულების შემდგომ უკუმონტაჟი</t>
  </si>
  <si>
    <t>საკანალიზაციო მილები დ-100მმ</t>
  </si>
  <si>
    <t>გოფრირებული საკანალიზაციო მილი დ-100მმ</t>
  </si>
  <si>
    <t>პლასმასის საკანალიზაციო მილები დ-50მმ</t>
  </si>
  <si>
    <t>პლასმასის საკანალიზაციო მილი დ-50მმ</t>
  </si>
  <si>
    <t>მილი ცხელი წყლის</t>
  </si>
  <si>
    <t>მილი დ-25</t>
  </si>
  <si>
    <t>მილი ცივი წყლის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</si>
  <si>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</si>
  <si>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</si>
  <si>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</si>
  <si>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</si>
  <si>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</si>
  <si>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</si>
  <si>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ბეტონის ზედაპირის მომტვრევა </t>
  </si>
  <si>
    <t xml:space="preserve">შრომის ხარჯი </t>
  </si>
  <si>
    <t>გრუნტის დამუშავება ხელით</t>
  </si>
  <si>
    <t>დღე</t>
  </si>
  <si>
    <t>ქვიშის ბალიშის მოწყობა</t>
  </si>
  <si>
    <t>ქვიშა</t>
  </si>
  <si>
    <t>გრუნტის უკუჩაყრა</t>
  </si>
  <si>
    <t>რკ.ბეტონის ფილის მოწყობა არხის  ზემოდან 18სმ</t>
  </si>
  <si>
    <t>კბმ</t>
  </si>
  <si>
    <t>ბეტონი ბ-25 ( ჰაიდელბერგი )</t>
  </si>
  <si>
    <t>არმატურა  დ-10 ( უკრაინა )</t>
  </si>
  <si>
    <t>ვულკანური წიდა</t>
  </si>
  <si>
    <t>ზედმეტი გრუნტის ტრანსპორტირება</t>
  </si>
  <si>
    <t>.</t>
  </si>
  <si>
    <t xml:space="preserve">                                                                  პლადფორმა</t>
  </si>
  <si>
    <t>ბობკატი</t>
  </si>
  <si>
    <t>კატოკი</t>
  </si>
  <si>
    <t>ბეტონტუმბო</t>
  </si>
  <si>
    <t>გლინულა დ-8  ( უკრაინა )</t>
  </si>
  <si>
    <t>არმატურა დ-10  ( უკრაინა )</t>
  </si>
  <si>
    <t>გამომწვარი მავთული</t>
  </si>
  <si>
    <t>ლურსმანი</t>
  </si>
  <si>
    <t xml:space="preserve">                                                                  სარეზერვუარო პარკი</t>
  </si>
  <si>
    <t>ტ</t>
  </si>
  <si>
    <t>პვა</t>
  </si>
  <si>
    <t xml:space="preserve">ქვიშა </t>
  </si>
  <si>
    <t xml:space="preserve">                                         დისპენსერის კუნძული</t>
  </si>
  <si>
    <t xml:space="preserve">დისპენსერის კუნძულის ზედაპირის მოპირკეთება კერამოგრანიტის ფილებით </t>
  </si>
  <si>
    <t xml:space="preserve">გრუნტის დამუშავება </t>
  </si>
  <si>
    <t xml:space="preserve">                                                               ნავთობდამჭერი (სალექარი)</t>
  </si>
  <si>
    <t>ხრეშის საფუძვლის მოწყობა სისქით 15 სმ</t>
  </si>
  <si>
    <t>ხრეში</t>
  </si>
  <si>
    <t>კედლების მოწყობა ლითონის ფურცლისგან</t>
  </si>
  <si>
    <t>ლითონის ფურცელი 10მმ</t>
  </si>
  <si>
    <t>ლითონის კონსტრუქციის ღებვა</t>
  </si>
  <si>
    <t>ბენზინიანი წყლის გამყვანი მილი დ-160</t>
  </si>
  <si>
    <t>მილი დ-160</t>
  </si>
  <si>
    <t>ზეთიანი წყლის გამყვანი მილი დ-110</t>
  </si>
  <si>
    <t>მილი დ-110</t>
  </si>
  <si>
    <t>პლასმასის მილი დ-50მმ</t>
  </si>
  <si>
    <t>ტრაპი</t>
  </si>
  <si>
    <t>მილი დ-50</t>
  </si>
  <si>
    <t>პლასმასის კანალიზაციის მუხლი დ-50</t>
  </si>
  <si>
    <t>ფასონური ნაწილები</t>
  </si>
  <si>
    <t>კომ</t>
  </si>
  <si>
    <t>სამკაპი 110*110*110</t>
  </si>
  <si>
    <t>საცობი 110</t>
  </si>
  <si>
    <t>ბენზინიანი წყლის შემკრები კასრი</t>
  </si>
  <si>
    <t>ფასონური ნაწილების დამჭერი</t>
  </si>
  <si>
    <t>ჭის თავსახური</t>
  </si>
  <si>
    <t>ლითონის ფურცელი 4მმ</t>
  </si>
  <si>
    <t>შველერი #50</t>
  </si>
  <si>
    <t xml:space="preserve">არსებული ასფალტის საფარის და გრუნტის ფენის მოხსნა  რკინა ბეტონის სამუშაოებისთვის ფილის  მოსაწყობად  </t>
  </si>
  <si>
    <t>შრომის ხარჯი ( ექსკავატორი )</t>
  </si>
  <si>
    <t>დისპენსერის კუნძულზე არსებული კერ.ფილის დემონტაჟი</t>
  </si>
  <si>
    <t>კერამოგრანიტის ფილა ესპანური (დამკვეთთან შეთანხმებით)</t>
  </si>
  <si>
    <t xml:space="preserve">სარეზერვუარო პარკის არსებული კედლების ლესვა ქვიშა ცემენტის ხსნარით </t>
  </si>
  <si>
    <t>სილიკონიანი საღებავი CAPAROL ( დამკვეთთან შეთანხმებით )</t>
  </si>
  <si>
    <t>ცემენტი ( ჰაიდელბერგი 400  მარკიანი )</t>
  </si>
  <si>
    <t>ღორღი ( 20-40 მმ ) ( დამკვეთთან შეთანხმებით )</t>
  </si>
  <si>
    <t xml:space="preserve">                                                              სანიაღვრე არხი</t>
  </si>
  <si>
    <t>ფოლადის კვადრატი  16*16</t>
  </si>
  <si>
    <t>გლინულა დ-8 ( უკრაინა )</t>
  </si>
  <si>
    <t>ანტიკოროზიული საღებავი  Color ORIX  RAL 9011 ( დამკვეთთან შეთანხმებით)</t>
  </si>
  <si>
    <t xml:space="preserve">                                                  ფასმაჩვენებელი კუნძული</t>
  </si>
  <si>
    <t>შავ თეთრი საღებავი  caparol ( დამკვეთთან შეთანხმებით)</t>
  </si>
  <si>
    <t xml:space="preserve">                არხების მომზადება ელ.ქსელისთვის და ნავთობმილებისთვის  0.6 X 0.4 ( გრუნტის მოჭრით )</t>
  </si>
  <si>
    <t xml:space="preserve">                              არხების მომზადება ელ.ქსელისთვის და ნავთობმილებისთვის  0.6 X 0.4 ( ბეტონის მომტვრევით )</t>
  </si>
  <si>
    <t xml:space="preserve">ლარი </t>
  </si>
  <si>
    <t>პროექტი</t>
  </si>
  <si>
    <t>წყალემულსია საღებავი CAPAROL (დამკვეთთან შეთანხმებით)</t>
  </si>
  <si>
    <t>ამსტრონგის ჭერი (კომპლექტში)  Thermatex Feinstratos 600x600x15 სამაგრებით. ( დამკვეთთან შეთანხმებით )</t>
  </si>
  <si>
    <t>შავი ფერის  საღებავი ანტრაციტი ALPINA (დამკვეთთან შეთანხმებით)</t>
  </si>
  <si>
    <t>ERFURT სადა-ფლიზელინი 1003227 25 00 X 1 00 M ( დამკვეთთან შეთანხმებით )</t>
  </si>
  <si>
    <t xml:space="preserve">შავი ფერის  საღებავი ანტრაციტი ALPINA (დამკვეთთან შეთანხმებით) </t>
  </si>
  <si>
    <t>აგური (დამკვეთთან შეთანხმებით)</t>
  </si>
  <si>
    <t>მასალა და მონტაჟი ალუკაბონდი ( კომპლექტში KP სისტემა )(ალუმინის კრონშტეინებით , შიგნით დათბუნებით)</t>
  </si>
  <si>
    <t>ლითონის კარის ღირებულება 0.6მმ ( დამუშავებული და შეღებილი , შავი ანტიკოროზიული ანტრაციტი ) (დამკვეთთან შეთანხმებით)</t>
  </si>
  <si>
    <t>მდფ-ის კარის ღირებულება (კომპ)  გერმანული შავი მექანიზმებით და გარანტიით 3 წელი  (დამკვეთთან შეთანხმებით)</t>
  </si>
  <si>
    <t>მემბრანა</t>
  </si>
  <si>
    <t>ანკერი</t>
  </si>
  <si>
    <t>ლითონის თვითმჭრელი</t>
  </si>
  <si>
    <t>ძაბრი</t>
  </si>
  <si>
    <t>მუხლი</t>
  </si>
  <si>
    <t>პროფილირებული თუნუქი 0.7მმ ნოვა ( დამკვეთთან შეთანხმებით )</t>
  </si>
  <si>
    <t>სილიკონი SISTA</t>
  </si>
  <si>
    <t>ეზო</t>
  </si>
  <si>
    <t>ტრაპები - უკუსარქველიანი : AQUAZONE</t>
  </si>
  <si>
    <t>ტრაპები - უკუსარქველიანი : AQUAZONE ( დამკვეთთან შეთანხმებით)</t>
  </si>
  <si>
    <t>ჩაშენებული უნიტაზი : VITRA მოწყობა სან.კვანძი</t>
  </si>
  <si>
    <t>ხელსაბანი ; VITRA მოწყობა სან.კვანძი</t>
  </si>
  <si>
    <t>მაკომპაქტირებელი ნაწილები</t>
  </si>
  <si>
    <t>ცენტრალური წყლის ფილტრი</t>
  </si>
  <si>
    <t>წყლის ფილტრი  ATLAS FILTRI HYDRA RA6000011 ფიტინგებით (დამკვეთთან შეთანხმებით)</t>
  </si>
  <si>
    <t>ერთკლავიშიანი ჩამრთველების მონტაჟი ABB-SHNEIDER</t>
  </si>
  <si>
    <t>ერთკლავიშიანი ჩამრთველი ABB-SHNEIDER (დამკვეთთან შეთანხმებით)</t>
  </si>
  <si>
    <t>ორკლავიშიანი ჩამრთველების მონტაჟი ABB-SHNEIDER</t>
  </si>
  <si>
    <t>საშტეპსელო როზეტების მონტაჟი   ( დამიწებით ) ABB-SHNEIDER</t>
  </si>
  <si>
    <t>როზეტები დამიწებით ABB-SHNEIDER  (დამკვეთთან შეთანხმებით)</t>
  </si>
  <si>
    <t>მრგვალი ჩაფლული დიოდური სანათი 15 ვატი .  ლედ სანათები : Phillips-ის ფირმის (ორიგინალი) .</t>
  </si>
  <si>
    <t>მრგვალი სანათი Phillips-ის ფირმის (ორიგინალი) . (დამკვეთთან შეთანხმებით)</t>
  </si>
  <si>
    <t xml:space="preserve">ქუჩის განათების ლედ სანათი დიოდებით სიმძ (1*200) ვტ 220. განათების ბოძით 4.5მ </t>
  </si>
  <si>
    <t>გარე ბლოკის მაკომპაქტირებელი ნაწილები</t>
  </si>
  <si>
    <t>კასეტური კონდინციონერი - 2.8 კვტ (დამკვეთთან შეთანხმებით)</t>
  </si>
  <si>
    <t>შიდა ბლოკის მაკომპაქტირებელი ნაწილები</t>
  </si>
  <si>
    <t>სპილენძის მილი დ-15.9 იზოლაციით</t>
  </si>
  <si>
    <t>სპილენძის მილი დ-12.7 იზოლაციით</t>
  </si>
  <si>
    <t>სპილენძის მილი დ-19.1 იზოლაციით</t>
  </si>
  <si>
    <t>სპილენძის მილი დ-9.53 იზოლაციით</t>
  </si>
  <si>
    <t>სპილენძის მილი დ-6.35 იზოლაციით</t>
  </si>
  <si>
    <t>მილის სამაგრი სხვადასხვა დიამეტრის</t>
  </si>
  <si>
    <t>გადამყვანი ( რეფნეტი სპილენძის  ) FQZHN-01D</t>
  </si>
  <si>
    <t>საკომუნიკაციო სადენი</t>
  </si>
  <si>
    <t>სპილენძის ელ.კაბელი 3*2.5მმ ( მონტაჟით )</t>
  </si>
  <si>
    <t>კანალიზაციის მილი დ-32 მმ ( ფასონური ნაწილებით )</t>
  </si>
  <si>
    <t>კანალიზაციის მილი დ-50 მმ ( ფასონური ნაწილებით )</t>
  </si>
  <si>
    <t>კანალიზაციის მილების სამაგრი ელემენტები</t>
  </si>
  <si>
    <t xml:space="preserve">მიეერთება სანიაღვრე ქსელზე </t>
  </si>
  <si>
    <t>მიერთება</t>
  </si>
  <si>
    <t xml:space="preserve">                          ვენტილაცია</t>
  </si>
  <si>
    <t>ღერძული გამწოვი ვენტილატორი უკუსარქველით ჰაერის ხარჯი 70 მ3/ს ( დამკვეთთან შეთანხმებით )</t>
  </si>
  <si>
    <t>შრომის ხარჯი ( გამწოვი ვენტილატორის მონტაჟი )</t>
  </si>
  <si>
    <t>ვენტილატორის სამონტაჟო კომპლექტი</t>
  </si>
  <si>
    <t>ჰაერსატარი დ-100 მმ ( ფასონური ნაწილებით )</t>
  </si>
  <si>
    <t>ჰაერსატარის სამაგრი ელემენტები</t>
  </si>
  <si>
    <t>სამზარეულოს გამწოვი ვენტილატორი ჰაერის ხარჯი 900 მ3.ს 300 პა ( დამკვეთთან შეთანხმებით )</t>
  </si>
  <si>
    <t>ხმის მაყუჩი დ-200 მმ</t>
  </si>
  <si>
    <t>უჟანგავი ფოლადის გამწოვი ქოლგა ცხიმდამერით , გარედან შეფუთული შავი ფერის ფოლადის ფურცლით ( ზომით 1200 * 900 მმ ) ( დამკვეთთან შეთანხმებით )</t>
  </si>
  <si>
    <t>ქოლგის სამაგრი ელემენტები</t>
  </si>
  <si>
    <t>ჰაერსატარი დ-200 მმ ( ფასონური ნაწილებით )</t>
  </si>
  <si>
    <t>ხარჯთაღრიცხვა #4</t>
  </si>
  <si>
    <t>ხარჯთაღრიცხვა #5</t>
  </si>
  <si>
    <t>გათბობა-გაგრილება-ვენტილაცია</t>
  </si>
  <si>
    <t>ნესტგამძლე თაბაშირ მუყაოს ფილა  KNAUF (დამკვეთთან შეთანხმებით)</t>
  </si>
  <si>
    <t>სამონტაჟო მასალები ( კომპლექტში ) KNAUF (დამკვეთთან შეთანხმებით)</t>
  </si>
  <si>
    <t>გრუნტი GENC (დამკვეთთან შეთანხმებით)</t>
  </si>
  <si>
    <t>ფითხი KNAUF (დამკვეთთან შეთანხმებით)</t>
  </si>
  <si>
    <t>ფლიზელინის წებო : PUFAS  300 გრ (დამკვეთთან შეთანხმებით)</t>
  </si>
  <si>
    <t>კუთხოვანა KNAUF (დამკვეთთან შეთანხმებით)</t>
  </si>
  <si>
    <t>წებო-ცემენტი ( CERESIT CM 9 ) (დამკვეთთან შეთანხმებით)</t>
  </si>
  <si>
    <t>წებო-ცემენტი ( CERESIT CM 11 ) (დამკვეთთან შეთანხმებით)</t>
  </si>
  <si>
    <t>სილიკონი SISTA (დამკვეთთან შეთანხმებით)</t>
  </si>
  <si>
    <t>ქვაბამბა  KNAUF (დამკვეთთან შეთანხმებით)</t>
  </si>
  <si>
    <t>წებო-ცემენტი ( CERESIT CM 11 )  (დამკვეთთან შეთანხმებით)</t>
  </si>
  <si>
    <t>გრუნტი GENC  (დამკვეთთან შეთანხმებით)</t>
  </si>
  <si>
    <t>შრომის ხარჯი ( სამზარეულოს გამწოვი ვენტილატორის მონტაჟი )</t>
  </si>
  <si>
    <t xml:space="preserve">გურნტის მოჭრა ხელით </t>
  </si>
  <si>
    <t>ლითონის ფურცელი 5 მმ</t>
  </si>
  <si>
    <t>პენოპლასტი 3 სმ</t>
  </si>
  <si>
    <t>ბლოკის კედლების დემონტაჟი 200მმ  ( სამრეცხაო )</t>
  </si>
  <si>
    <t>არსებული  შეკიდული ჭერის დემონტაჟი ( სამრეცხაო )</t>
  </si>
  <si>
    <t>არსებული სახურავის   დემონტაჟი ( მხოლოდ თუნუქი ) ( სამრეცხაო )</t>
  </si>
  <si>
    <t>არსებული კარ-ფანჯრების დემონტაჟი ( ალუმინი ) ( სამრეცხაო )</t>
  </si>
  <si>
    <t>დაბრენდილი პანელების დემონტაჟი ( სამრეცხაო )</t>
  </si>
  <si>
    <t xml:space="preserve">ლითონის ჟალუზების დემონტაჟი (შესასვლელი ( სამრეცხაო )) </t>
  </si>
  <si>
    <t>ნალესის მოხსნა არსებულ კედლებზე   ( სამრეცხაო )</t>
  </si>
  <si>
    <t>ბლოკის კედლების დემონტაჟი 300მმ  ( მაღაზია )</t>
  </si>
  <si>
    <t>არსებული თაბაშირ-მუაოს ტიხრების დემონტაჟი ( მაღაზია )</t>
  </si>
  <si>
    <t>არსებული ჭერის დემონტაჟი ( არმსტრონგი ) ( მაღაზია )</t>
  </si>
  <si>
    <t>არსებული თაბაშირ-მუაოს ჭერი დემონტაჟი ( მაღაზია )</t>
  </si>
  <si>
    <t>არსებული კარ-ფანჯრების დემონტაჟი ( ალუმინი ) ( მაღაზია )</t>
  </si>
  <si>
    <t>არსებული კერამიკული ფილის  დემონტაჟი შენობის იატაკებიდან ( მაღაზია )</t>
  </si>
  <si>
    <t>არსებული კერამიკული ფილის  დემონტაჟი შენობის გარე პერიმეტრიდან იატაკებიდან ( მაღაზია )</t>
  </si>
  <si>
    <t>დაბრენდილი პანელების დემონტაჟი ( მაღაზია )</t>
  </si>
  <si>
    <t>არსებული სახურავის   დემონტაჟი ( მხოლოდ თუნუქი ) ( მაღაზია )</t>
  </si>
  <si>
    <t>არსებულიბეტონის ფილის მოშიშვლება  სალარო ზონაში</t>
  </si>
  <si>
    <t>არსებული სახურავის   დემონტაჟი ( მხოლოდ თუნუქი ) ( დისპ.ფარდული )</t>
  </si>
  <si>
    <t>არსებული ბეტონის პლადფორმის დემონტაჟი 150მმ</t>
  </si>
  <si>
    <t>შრომის ხარჯი ( ჯი სი ბი  )</t>
  </si>
  <si>
    <t>ლითონის ფურცელი 2 მმ</t>
  </si>
  <si>
    <t>ანტიკოროზიული საღებავი Color ORIX  RAL 9011 ( ანტრაციტი ) ( დამკვეთთან შეთანხმებით)</t>
  </si>
  <si>
    <t>სამეთვალყურეო ჭის სახურავის მონტაჟი ( თუჯის სახურავი )</t>
  </si>
  <si>
    <t>მაკომპელქტირებელი მასალები</t>
  </si>
  <si>
    <t>ლიუკი თუჯის standartpark 35454-4 c250 ( დამკვეთთან შეთანხმებით)</t>
  </si>
  <si>
    <t>არმატურა დ-12  ( უკრაინა )</t>
  </si>
  <si>
    <t xml:space="preserve">ბეტონის ბორდიურის მოწყობა </t>
  </si>
  <si>
    <t>ბეტონის ბორდიური 100*30*15</t>
  </si>
  <si>
    <t>ბეტონი ბ-17.5 ( ჰაიდელბერგი )</t>
  </si>
  <si>
    <t>ფასმაჩვენებელი კუნძუნის ბორდიურების  ღებვა შავ თეთრი საფასადე საღებავით</t>
  </si>
  <si>
    <t xml:space="preserve"> რ/ბეტონის ფილის მოწყობა  ბ-25 ბეტონისგან სისქით 10 სმ     (ერთმაგი შრე ) ( გენერატორის ფილა )</t>
  </si>
  <si>
    <t>ღორღის საფუძვლის მოწყობა 20სმ რკ/ბეტ. ფილის მოსაწყობად  (   შესასვლელ-გასასვლელელში )</t>
  </si>
  <si>
    <t>მომსახურება</t>
  </si>
  <si>
    <t xml:space="preserve">საწყობის წინ  რ/ბეტონის ფილის მოწყობა  ბ-25 ბეტონისგან სისქით 10 სმ     (ერთმაგი შრე ) </t>
  </si>
  <si>
    <t xml:space="preserve">გასასვლელში არსებული ბეტონის ტიხრის ლესვა ქვიშა ცემენტის ხსნარით </t>
  </si>
  <si>
    <t xml:space="preserve">გასასვლელში არსებული ბეტონის ტიხარზე ნაშხეფის მოწყობა  და ღებვა სილიკონიანი საღებავით </t>
  </si>
  <si>
    <t>სარეზერვუარო პარკის  მოხრეშვა  150მმ</t>
  </si>
  <si>
    <t>ლითონის მილკვადრატი 40*40*3</t>
  </si>
  <si>
    <t>ლითონის მილკვადრატი 40*20*3</t>
  </si>
  <si>
    <t>მილკვადრატების ღებვა ანტიკოროზიული საღებავით( ღობის და კარების )</t>
  </si>
  <si>
    <t>გადახურვის მოწყობა მხოლოდ პროფილირებული თუნუქის  ( დისპენსერის ფარდული )</t>
  </si>
  <si>
    <t>წყალგამტარი და წყალშემკრები მილების მონტაჟი ( დისპენსერის ფარდული )</t>
  </si>
  <si>
    <t>თუნუქის წყალგამტარი მილი 100  ( მასალის ღირებულება  და დამზადება ) ( დამკვეთთან შეთანხმებით )</t>
  </si>
  <si>
    <t>საფეხური</t>
  </si>
  <si>
    <t>ალუკაბონდის ფასადის მოწყობა - ულტრაფასადი ( თურქეთი 4მმ , 40 მიკრონიანი) ( ადმინისტრაციული შენობა  )</t>
  </si>
  <si>
    <t>კედლების წყობა 20 იანი  ბლოკით   ( ადმინისტრაციული შენობა  )</t>
  </si>
  <si>
    <t xml:space="preserve">                                  სარემონტო სამუშაოები ადმინისტრაციული შენობა</t>
  </si>
  <si>
    <t xml:space="preserve">ბლოკით მოწყობილი კედლების   ლესვა ქვიშა ცემენტის ხსნარით ( ადმინისტრაციული შენობა  )  </t>
  </si>
  <si>
    <t>შიდა  კედლების  ნაგვერდულების  ლესვა ქვიშა ცემენტის ხსნარით ( ადმინისტრაციული შენობა  )</t>
  </si>
  <si>
    <t>ფენილის მოწყობა ვულკანური წიდით (პემზა) 50მმ  ( ადმინისტრაციული შენობა  )</t>
  </si>
  <si>
    <t>იატაკის მოჭიმვა ქვიშა ცემენტის ხსნარით 40მმ ( ადმინისტრაციული შენობა  )</t>
  </si>
  <si>
    <t>თაბაშირ-მუყაოს ტიხარი ორმაგი ფილა შიდა მხრიდან (სან.კვანძი) ( ადმინისტრაციული შენობა  )</t>
  </si>
  <si>
    <t>ჭერების მოწყობა ნესტგამძლე თაბაშირ მუყაოს ფილით ) ტექ.ოთახი და სან კვანძი ) ( ადმინისტრაციული შენობა  )</t>
  </si>
  <si>
    <t>თაბაშირ-მუყაოს ტიხრების მოწყობა (სამენეჯერო და საოპერატოროშ ) ( ადმინისტრაციული შენობა  )</t>
  </si>
  <si>
    <t>სან.კვანძის კედლების მოპირკეთება  კერამიკული ფილით ( ადმინისტრაციული შენობა  )</t>
  </si>
  <si>
    <t>ამსტრონგის ჭერის მოწყობა   ( ადმინისტრაციული შენობა  )</t>
  </si>
  <si>
    <t>იატაკების მოპირკეთება კერამოგრანიტის ფილებით ( ადმინისტრაციული შენობა  )</t>
  </si>
  <si>
    <t>პლინტუსების მოწყობა კერამოგრანიტის ფილებით  ( ადმინისტრაციული შენობა  )</t>
  </si>
  <si>
    <t xml:space="preserve">                                                                                     ფასადი ადმინისტრაციული შენობა</t>
  </si>
  <si>
    <t xml:space="preserve">                                                                                     ფასადი მაღაზია</t>
  </si>
  <si>
    <t>ბლოკით მოწყობილი კედლების  გარედან   ლესვა ქვიშა ცემენტის ხსნარით   ( ადმინისტრაციული შენობა  )</t>
  </si>
  <si>
    <t>ბლოკით მოწყობილი კედლების  გარედან კედლების  ნაგვერდულების  ლესვა ქვიშა ცემენტის ხსნარით ( ადმინისტრაციული შენობა  )</t>
  </si>
  <si>
    <t>გადახურვის მოწყობა მხოლოდ პროფილირებული თუნუქის  ( ადმინისტრაციული შენობა  )</t>
  </si>
  <si>
    <t>წყალგამტარი და წყალშემკრები მილების მონტაჟი ( ადმინისტრაციული შენობა  )</t>
  </si>
  <si>
    <t>ლითონის კარის ღირებულება 0.6მმ ( კომპლექტში ) ( დამუშავებული და შეღებილი , შავი ანტიკოროზიული ანტრაციტი ) (დამკვეთთან შეთანხმებით)</t>
  </si>
  <si>
    <t>იატაკების მოპირკეთება კერამოგრანიტის ფილებით (მთლიანი შენობა ) ( მაღაზიის შენობა  )</t>
  </si>
  <si>
    <t>გადახურვის მოწყობა  მხოლოდ პროფილირებული თუნუქის  ( მაღაზიის შენობა )</t>
  </si>
  <si>
    <t>წყალგამტარი და წყალშემკრები მილების მონტაჟი ( მაღაზიის შენობა )</t>
  </si>
  <si>
    <t>პარაპეტის ქუდის მოწყობა  პროფილირებული თუნუქით  ( მაღაზიის შენობა )</t>
  </si>
  <si>
    <t>ალუკაბონდის ფასადის მოწყობა - ულტრაფასადი ( თურქეთი 4მმ , 40 მიკრონიანი) ( მაღაზიის შენობა )</t>
  </si>
  <si>
    <t>ბლოკით მოწყობილი კედლებზე ნაშხეფის მოწყობა  და ღებვა სილიკონიანი საღებავით  ( მხოლოდ უკანა ფასადი)( მაღაზიის შენობა )</t>
  </si>
  <si>
    <t>ბლოკით მოწყობილი კედლების  გარედან კედლების  ნაგვერდულების  ლესვა ქვიშა ცემენტის ხსნარით ( მაღაზიის შენობა )</t>
  </si>
  <si>
    <t>ბლოკით მოწყობილი კედლების  გარედან   ლესვა ქვიშა ცემენტის ხსნარით   (( მაღაზიის შენობა )</t>
  </si>
  <si>
    <t>ლითონის  კარის მოწყობა ( 2.76 კვ ) ( მაღაზიის შენობა )</t>
  </si>
  <si>
    <t>კარ-ფანჯრების მოწყობა ორმაგი მინაპაკეტი  შავი ალუმინის ალათებში  ( *ფრამუგები : შავი ფერის Aluprof -ის ფირმის  მოდელი : MB 77 HS ხიდებით.
 * რეგულირებადი მექანიზმები და საკეტები : ROTTO -ს ფირმის . ) ( მაღაზიის შენობა )</t>
  </si>
  <si>
    <t>ნაწრთობი მინის კარი 10 მმ შავი ალუმინის ალათებში ( ROTTO-ს ფირმის მექანიზმებით , საიზოლაციო რეზინებით და სახელურებით. ) ( მაღაზიის შენობა )</t>
  </si>
  <si>
    <t>მდფ-ის კარის მოწყობა (  კატალოგის მიხედვით ) ( მაღაზიის შენობა )</t>
  </si>
  <si>
    <t>პლინტუსების მოწყობა კერამოგრანიტის ფილებით  ( მაღაზიის შენობა )</t>
  </si>
  <si>
    <t>სან.კვანძის კედლების მოპირკეთება  კერამიკული ფილით ( მაღაზიის შენობა )</t>
  </si>
  <si>
    <t>მაღაზიის კედლების მოპირკეთება დეკორატიული აგურით ( მაღაზიაში ) ( მაღაზიის შენობა )</t>
  </si>
  <si>
    <t>ამსტრონგის  ჭერის  ღებვა შავი ფერის საღებავით ( მაღაზიაში ) ( მაღაზიის შენობა )</t>
  </si>
  <si>
    <t>თბაშირ მუყაოთი მოწყობილი  ჭერების დამუშავება და ღებვა წყალემულსია საღებავით ( სან.კვანძი და მაცივრის ნიშა  ) ( მაღაზიის შენობა )</t>
  </si>
  <si>
    <t>შიდა  კედლების  ნაგვერდულების  ლესვა ქვიშა ცემენტის ხსნარით  ( მაღაზიის შენობა )</t>
  </si>
  <si>
    <t>ბლოკით მოწყობილი კედლების   ლესვა ქვიშა ცემენტის ხსნარით  და ღებვა წყალემულსია საღებავით  ( მაღაზიის შენობა )</t>
  </si>
  <si>
    <t>ამსტრონგის ჭერის მოწყობა   ( საწყობი და მაღაზია) ( მაღაზიის შენობა )</t>
  </si>
  <si>
    <t>ჭერების მოწყობა ნესტგამძლე თაბაშირ მუყაოს ფილით  ( სან.კვანძი და მაცივრის ნიშა  ) ( მაღაზიის შენობა )</t>
  </si>
  <si>
    <t>თაბაშირ-მუყაოს ტიხარი ორმაგი ფილა შიდა მხრიდან (სან.კვანძი) ( მაღაზიის შენობა )</t>
  </si>
  <si>
    <t>ელექტრო წყალგამაცხელებელი 80 ლიტრის მოცულობით</t>
  </si>
  <si>
    <t>ელექტრო წყალგამაცხელებელი 50 ლიტრის მოცულობით</t>
  </si>
  <si>
    <t>წყლის ელ. გამაცხელებელი SG1 (SP) 50L 1.5kw V ARISTON (დამკვეთთან შეთანხმებით)</t>
  </si>
  <si>
    <t xml:space="preserve"> წყლის ელ. გამაცხელებელი 80L  PRO1 R 1,8kw PL ARISTON IT (დამკვეთთან შეთანხმებით)</t>
  </si>
  <si>
    <t>რევერსული ორიანი ჩამრთველების მონტაჟი ABB-SHNEIDER</t>
  </si>
  <si>
    <t>რევერსული ორიანი ჩამრთველი ABB-SHNEIDER (დამკვეთთან შეთანხმებით)</t>
  </si>
  <si>
    <t>ორკლავიშიანი ჩამრთველი ABB-SHNEIDER (დამკვეთთან შეთანხმებით)</t>
  </si>
  <si>
    <t xml:space="preserve">                                VRF - სისტემა #1</t>
  </si>
  <si>
    <t xml:space="preserve">                                VRF - სისტემა #2</t>
  </si>
  <si>
    <t>კონდენციონერის გარე აგრეგატი მინი VRF-17.5კვტ (დამკვეთთან შეთანხმებით)</t>
  </si>
  <si>
    <t>კასეტური კონდინციონერი - 7.1 კვტ (დამკვეთთან შეთანხმებით)</t>
  </si>
  <si>
    <t>კასეტური კონდინციონერი - 3.6 კვტ (დამკვეთთან შეთანხმებით)</t>
  </si>
  <si>
    <t>კონდენციონერის გარე აგრეგატი მინი VRF-12კვტ (დამკვეთთან შეთანხმებით)</t>
  </si>
  <si>
    <t>გარე ცხაურა დ-100 მმ</t>
  </si>
  <si>
    <t>ბეტონი კიბის მოწყობა შენობის ფასადზე 175*220</t>
  </si>
  <si>
    <t>ლითონის ფურცელი 4 მმ</t>
  </si>
  <si>
    <t>შველერი 180 მმ</t>
  </si>
  <si>
    <t>მილკვადრატი20*20*2</t>
  </si>
  <si>
    <t>მილკვადრატი40.*60*3</t>
  </si>
  <si>
    <t>ლითონის კიბის ( 0.15 * 0.60 სმ ) , ბაქნით ( 1.3 * 0.6 სმ ) და მოაჯირით ( H - 1მ ) მოწყობა და მონტაჟი</t>
  </si>
  <si>
    <t>მილკვადრატი100*200*4</t>
  </si>
  <si>
    <t>მილკვადრატი160*160*6</t>
  </si>
  <si>
    <t>ლითონის კიბის ღებვა ანტიკოროზიული საღებავით</t>
  </si>
  <si>
    <t>ალუმინის ჩასაშენებელი ფეხის საწმენდის ღირებულება და მონტაჟი ( მაღაზიის შენობა )</t>
  </si>
  <si>
    <t>ალუმინის ფეხის საწმენდი 1600x800 (დამკვეთთან შეთანხმებით)</t>
  </si>
  <si>
    <t>ალუმინის ჩასაშენებელი ფეხის საწმენდის ღირებულება და მონტაჟი ( ადმინისტრაციული შენობა  )</t>
  </si>
  <si>
    <t>ალუმინის ფეხის საწმენდი 1000x800 (დამკვეთთან შეთანხმებით)</t>
  </si>
  <si>
    <t>ფოლადის ფურცელი 4მმ</t>
  </si>
  <si>
    <t>ქ.თბილისი , ბესარიონ ჟღენტის ქუჩა #10,  , შ.პ.ს "სან პეტროლიუმ ჯორჯიას" იჯარით აღებულ მიწის ნაკვეთზე არსებული ავტოგასამართ სადგურის რეკონსტრუქციის პროექტი</t>
  </si>
  <si>
    <t>ნესტგამძლე თაბაშირ მუყაოს ფილა KNAUF (კომპლექტში სამონტაჟო ფურნიტურით  KNAUF ) (დამკვეთთან შეთანხმებით)</t>
  </si>
  <si>
    <t>შენადუღი ბადე	5*5მმ</t>
  </si>
  <si>
    <t>სამღებრო ბადე KNAUF (დამკვეთთან შეთანხმებით)</t>
  </si>
  <si>
    <t>მწერებისგან დამცავი ბადის ღირებულება (დამკვეთთან შეთანხმებით)</t>
  </si>
  <si>
    <t>მწერებისგან დამცავი ბადის მოწყობა  (კარ-ფანჯრებზე ) ( მაღაზიის შენობა )</t>
  </si>
  <si>
    <t>ქვაბამბა 50მმ KNAUF (დამკვეთთან შეთანხმებით)</t>
  </si>
  <si>
    <t>ბადე "რაბიცა" (დამკვეთთან შეთანხმებით)</t>
  </si>
  <si>
    <t>ფასმაჩვენებელი კუნძულის  მოხრეშვა  100მმ ( ბალახის საწინააღმდეგო ცელოფნის დაგებით  )</t>
  </si>
  <si>
    <t>ბალახის საწინააღმდეგო ცელოფანი ( დამკვეთთან შეთანხმებით )</t>
  </si>
  <si>
    <t>პროფნასტილი 0,5 ( დამკვეთთან შეთანხმებით )</t>
  </si>
  <si>
    <t>კარ ფანჯრების იზოლაცია  ( პრაიმერით დამუშავვება პერიმეეტრზე )</t>
  </si>
  <si>
    <t xml:space="preserve">შენობის წინ და გვერდებზე  ტროტუარის ზედაპირის მოპირკეთება ბაზალტის ფილებით </t>
  </si>
  <si>
    <t xml:space="preserve">შენობის წინ და გვერდებზე ბეტონის შუბლის მოპირკეთება ბაზალტის ფილებით </t>
  </si>
  <si>
    <t>წებო პვა</t>
  </si>
  <si>
    <t>ბაზალტის ფილა 30*2 (დამკვეთთან შეთანხმებით)</t>
  </si>
  <si>
    <t xml:space="preserve">რკ.ბეტონის კიბის მოპირკეთება ბაზალტის ფილებით </t>
  </si>
  <si>
    <t xml:space="preserve">ბეტონი კიბის ბაქნის ზედაპირის მოპირკეთება ბაზალტის ფილებით </t>
  </si>
  <si>
    <t>კიბის მოსაპირკეთბელი ბაზალტის ფილა 30*2 ( შუბლი და ზედა თავი ) (დამკვეთთან შეთანხმებით)</t>
  </si>
  <si>
    <t xml:space="preserve">                                      სადემონტაჟო  სამუშაოები სამრეცხაო</t>
  </si>
  <si>
    <t xml:space="preserve">                                      სადემონტაჟო  სამუშაოები მაღაზია</t>
  </si>
  <si>
    <t>არსებული მოზიაკის ფილის დემონტაჟი იატაკებიდან   ( სამრეცხაო )</t>
  </si>
  <si>
    <t>არსებული მოჭიმვის  დემონტაჟი იატაკებიდან   ( მაღაზია )</t>
  </si>
  <si>
    <t>ნალესის და ფითხის  მოხსნა არსებულ კედლებზე    ( მაღაზია )</t>
  </si>
  <si>
    <t>იატაკის მოჭიმვა ქვიშა ცემენტის ხსნარით 40მმ  მაღაზიის შენობა )</t>
  </si>
  <si>
    <t>ფენილის მოწყობა ვულკანური წიდით (პემზა) 50მმ   მაღაზიის შენობა )</t>
  </si>
  <si>
    <t>ტიხრების წყობა 10 იანი ტიხრის ბლოკით  ( მაღაზიის შენობა )</t>
  </si>
  <si>
    <t>კედლების წყობა 20 იანი  ბლოკით   ( მაღაზიის შენობა )</t>
  </si>
  <si>
    <t>კედლების წყობა 30 იანი  ბლოკით   ( მაღაზიის შენობა )</t>
  </si>
  <si>
    <t>ბლოკით მოწყობილი კედლების  გარედან   იზოლაციის მოწყობა ( 1.5 მეტრი სიმაღლეზე )   (( მაღაზიის შენობა )</t>
  </si>
  <si>
    <t>ბიტუმის პრაიმერი ICOPAL ( 2 ფენა ) (დამკვეთთან შეთანხმებით )</t>
  </si>
  <si>
    <t>უკანა კედლებზე  გარედან   იზოლაციის მოწყობა ( 1.5 მეტრი სიმაღლეზე )    ( ადმინისტრაციული შენობა  )</t>
  </si>
  <si>
    <t>არსებულ სანიაღვრე არხზე ლითონის ცხაურების მოწყობა , შეღებვით ( პლადფორმის  შესასვლელში და გასასვლელში. )</t>
  </si>
  <si>
    <t>დეკორატიული თეთრი კროშკა ( დამკვეთთან შეთანხმებით )</t>
  </si>
  <si>
    <t>გრუნტის დამუშავება ხელით სანიაღვრე არხის მოსაწყობად</t>
  </si>
  <si>
    <t>შრომითი ხარჯი</t>
  </si>
  <si>
    <t>ლითონის ცხაურების მოწყობა</t>
  </si>
  <si>
    <t>კანალიზაციის მილი დ-150მმ ( გოფრირებული )</t>
  </si>
  <si>
    <t>კანალიზაციის მილი დ-150მმ ( გოფრირებული ) დაეერთება ქალაქის სანიაღვრე სისტემაზე</t>
  </si>
  <si>
    <t>თუნუქის წყალშემკრები მილი 150  ( მასალის ღირებულება  და დამზადება ) ( დამკვეთთან შეთანხმებით )</t>
  </si>
  <si>
    <t>ღორღის საფუძვლის მოწყობა 20სმ რკ/ბეტ. ფილის მოსაწყობად  (  დისპენსერის პლადრფორმა )</t>
  </si>
  <si>
    <t>პარაპეტის ქუდის მოწყობა  პროფილირებული თუნუქით  ( ადმინისტრაციული შენობა  )</t>
  </si>
  <si>
    <t>შენადუღი ბადე 	5*5მმ</t>
  </si>
  <si>
    <t>სალესი ბადე knauf ( დამკვეთთან შეთანხმებით )</t>
  </si>
  <si>
    <t>ჰერმეტული მასტიკა izofast hermabutyl  ( დამკვეთთან შეთანხმებით )</t>
  </si>
  <si>
    <t>ქუჩის განათების ლედ სანათი  სიმძ (1*200) ვტ 220 (დამკვეთთან შეთანხმებით)</t>
  </si>
  <si>
    <t>გაბათების ბოძი 4.5მ (დამკვეთთან შეთანხმებით)</t>
  </si>
  <si>
    <t>ბალახის საწინააღმდეგო ხსნარი ( ურაგან ფორტე  ) ( დამკვეთთან შეთანხმებით )</t>
  </si>
  <si>
    <t>შრომის ხარჯი  (დამკვეთის შესრულებით)</t>
  </si>
  <si>
    <t>შიდა მონტაჟის ელ.ფარი ( დამკვეთის მიწოდებით)</t>
  </si>
  <si>
    <t>უწვადი გოფრირებული მილი COURBI 20მმ (დამკვეთთან შეთანხმებით)</t>
  </si>
  <si>
    <t>საწვავმიმღები კარადა ( 120 * 40 * 40 ) ( თუნუქის )</t>
  </si>
  <si>
    <t>საწვავმიმღები კარადა ( 120 * 40 * 40 ) ( დამკვეთთან შეთანხმებით )</t>
  </si>
  <si>
    <t xml:space="preserve">მოაკომპელეტქირებელი ნაწილები </t>
  </si>
  <si>
    <t>ლითონის  კარის მოწყობა ( 2.76 კვ ) ( ადმინისტრაციული შენობა  )</t>
  </si>
  <si>
    <t>ლითონის  კარის მოწყობა ( 1.68 კვ ) ( ადმინისტრაციული შენობა  )</t>
  </si>
  <si>
    <t>კარ-ფანჯრების მოწყობა ორმაგი მინაპაკეტი  შავი ალუმინის ალათებში  ( *ფრამუგები : შავი ფერის Aluprof -ის ფირმის  მოდელი : MB 77 HS ხიდებით.
 * რეგულირებადი მექანიზმები და საკეტები : ROTTO -ს ფირმის . ) ( ადმინისტრაციული შენობა  )</t>
  </si>
  <si>
    <t>ნაწრთობი მინის კარი 10 მმ შავი ალუმინის ალათებში ( ROTTO-ს ფირმის მექანიზმებით , საიზოლაციო რეზინებით და სახელურებით. ) ( ადმინისტრაციული შენობა  )</t>
  </si>
  <si>
    <t>მწერებისგან დამცავი ბადის მოწყობა  (კარ-ფანჯრებზე ) ( ადმინისტრაციული შენობა  )</t>
  </si>
  <si>
    <t>კარ ფანჯრების იზოლაცია  ( პრაიმერით დამუშავვება პერიმეეტრზე ) ( ადმინისტრაციული შენობა  )</t>
  </si>
  <si>
    <t>მდფ-ის კარის მოწყობა (  კატალოგის მიხედვით ) ( ადმინისტრაციული შენობა  )</t>
  </si>
  <si>
    <t xml:space="preserve">სამშენებლო ნაგვის დატვირთვა და ტრანსპორტირება ნაგავსაყრელზე </t>
  </si>
  <si>
    <t xml:space="preserve">ფასმაჩვენებელი კუნძულიდან არსებული ხრეშოვანი ნარევის მოხსნა   </t>
  </si>
  <si>
    <t>შიდა ბლოკის  კედლების დაგრუნტვა ,  დამუშავება ფითხით და ღებვა წყალემულსია საღებავით  ( ადმინისტრაციული შენობა  )</t>
  </si>
  <si>
    <t>კედლების ნაგვერდულების   დაგრუნტვა  , დამუშავება ფითხით და შეღებვა წყალემულსია საღებავით ( საწყობი , სამენეჯერო , საოპერატორო , ადმინისტრარორი  )</t>
  </si>
  <si>
    <t>პრაიმერი   ულტრა გამჭვირვალე  (დამკვეთთან შეთანხმებით)</t>
  </si>
  <si>
    <t>თბაშირ მუყაოთი მოწყობილი  ჭერების  დამუშავება ფითხით და ღებვა წყალემულსია საღებავით ) ტექ.ოთახი და სან კვანძი ) ( ადმინისტრაციული შენობა  )</t>
  </si>
  <si>
    <t>შიდა თაბაშირ მუყაოს  კედლების   დამუშავება ფითხით და ღებვა წყალემულსია საღებავით  ( ადმინისტრაციული შენობა  )</t>
  </si>
  <si>
    <t>მაცივრის ნიშის კედლების დაგრუნტვა ,  დამუშავება ფითხით და ღებვა წყალემულსია საღებავით   ( მაღაზიის შენობა  )</t>
  </si>
  <si>
    <t>შიდა  კედლების  დაგრუნტვა ,    დამუშავება ფითხით და ღებვა წყალემულსია საღებავით  ( საწყობი ) ( მაღაზიის შენობა  )</t>
  </si>
  <si>
    <t>კედლების ნაგვერდულების  დაგრუნტვა ,   დამუშავება ფითხით და შეღებვა წყალემულსია საღებავით ( საწყობი ) ( მაღაზიის შენობა  )</t>
  </si>
  <si>
    <t xml:space="preserve">სარეზერვუარო პარკის არსებული კედლების  დაგრუნტვა ,  ნაშხეფის მოწყობა  და ღებვა სილიკონიანი საღებავით </t>
  </si>
  <si>
    <t>სამეთვალყურეო ჭის სახურავის მონტაჟი ( თუჯის სახურავი ) ( ქალაქი )</t>
  </si>
  <si>
    <t>ღობის მოწყობა პროფნასტის ფილით ( არსებულ ცოკოლზე დაანკერება )</t>
  </si>
  <si>
    <t xml:space="preserve">ბლოკი 20*20*40 ( ბედეგი ) (დამკვეთთან შეთანხმებით) </t>
  </si>
  <si>
    <t>ბლოკი 30*20*40 ( ბედეგი  (დამკვეთთან შეთანხმებით)</t>
  </si>
  <si>
    <t>ბლოკი 20*20*40  ( ბედეგი ) (დამკვეთთან შეთანხმებით)</t>
  </si>
  <si>
    <t xml:space="preserve"> ბლოკი 10*20*40 ( ბედეგი ) (დამკვეთთან შეთანხმებით)</t>
  </si>
  <si>
    <t>ლითონის კუთხოვანა 50*50*4</t>
  </si>
  <si>
    <t>კარების მოწყობა მილკვადრატებით  ჩარჩოს შეკვრა და პროფნასტის</t>
  </si>
  <si>
    <t>ლითონის ხუფი  3*1060*1060</t>
  </si>
  <si>
    <t xml:space="preserve">                                                  სამეთვალყურეო ჭის მოწყობა ( ტვირთმედეგობით 50 ტ. )</t>
  </si>
  <si>
    <t>გრუნტის დამუშავება ხელით  სამეთვალყურეო ჭის მოსაწყობად</t>
  </si>
  <si>
    <t>ღორღის საფუძვლის მოწყობა 20 სმ</t>
  </si>
  <si>
    <t>არმატურა ა-3 (დ-12მმ) ( უკრაინა )</t>
  </si>
  <si>
    <t>ჭის სახურავი ბეტონის ( 1500 * 1500 )</t>
  </si>
  <si>
    <t xml:space="preserve">სამეთვალყურეო ჭის კედლების  გარედან   იზოლაციის მოწყობა    </t>
  </si>
  <si>
    <t>მოვერტალიოტება და დახერხვა ( დახერხვა ყოველ 5 მეტრში 2სმ და შეივსოს დახერხვის ადგილები   ჰერმეტული მასტიკით )</t>
  </si>
  <si>
    <t>არსებული გრუნტის ფენის მოხსნა რკ.ბეტონის ფილის მოსაწყობად ( მაცივრის ნიშა )</t>
  </si>
  <si>
    <t>ბეტონი ბ-7.5 ( ჰაიდელბერგი )</t>
  </si>
  <si>
    <t>ღორღის საფუძვლის მოწყობა 20სმ , რკ/ბეტ. ფილის მოსაწყობად  მაცივრის ნიშაში ( მაღაზიის შენობა )</t>
  </si>
  <si>
    <t>ბეტონის მომზადება  10სმ , რკ/ბეტ. ფილის მოსაწყობად    მაცივრის ნიშაში ( მაღაზიის შენობა )</t>
  </si>
  <si>
    <t>რკ.ბეტონის სვეტების  მოწყობა 200X200  ( მაცივრის ნიშაში  )</t>
  </si>
  <si>
    <t>ბეტონტუმბოს მომსახურება</t>
  </si>
  <si>
    <t>ყალიბის ფარი</t>
  </si>
  <si>
    <t>ხე-მასალა</t>
  </si>
  <si>
    <t>არმატურა ა-3 (დ-18მმ) (უკრაინა)</t>
  </si>
  <si>
    <t>გლინულა ა-1 (დ-8მმ) (უკრაინა)</t>
  </si>
  <si>
    <t>რკ.ბეტონის რიგელების  მოწყობა 200X200  ( მაცივრის ნიშაში  )</t>
  </si>
  <si>
    <t xml:space="preserve"> მონოლითური რ/ბეტონის ფილის მოწყობა (ერთმაგი შრე არმატურა ) ბ-25 ბეტონისგან სისქით 20 სმ     (     შესასვლელ-გასასვლელელში  ) მოპრიალებით და დახერხვით (ერთმაგი შრე )</t>
  </si>
  <si>
    <t>ღორღის საფუძვლის მოწყობა ( 10 სმ )</t>
  </si>
  <si>
    <t>რეზერვუარის თავის მოწყობა 0.3მმ და 0.5მმ ლით ფურცლით და ღებვა ანტიკოროზიული საღებავით ორივე მხრიდან (გრუნტის მოხსნა 100x100x100სმ)</t>
  </si>
  <si>
    <t>გრუნტის ამოღება ხელით დისპენსერის ჭის მოსაწყობად  1000*1000*1000მმ  ( 2 ცალი )</t>
  </si>
  <si>
    <t>დისპენსერის კუნძულის შუბლების მოპირკეთება ლითონის ფურცლით და  ღებვა ანტიკორზიული საღებავით ( ორ პირში )</t>
  </si>
  <si>
    <t>დისპენსერის გარშემო და პლადფორმაზე 50მმ სიგანის შველერის ჩადება ნავთობდამჭერისთვის და ღებვა  შავი ანტიკოროზიული საღებავით ( ორ პირში )</t>
  </si>
  <si>
    <t>არსებულ სანიაღვრე არხზე ლითონის ცხაურის დემონტაჟი</t>
  </si>
  <si>
    <t>სანიაღვრე არხის მოწყობა ( ძირი და კედლები სისქით 10 სმ )</t>
  </si>
  <si>
    <t xml:space="preserve"> მონოლითური რ/ბეტონის ფილის მოწყობა ( ერთმაგი შრე არმატურა ) ბ-25 ბეტონისგან სისქით 20 სმ    (  დისპენსერის პლადრფორმა ) მოპრიალებით და დახერხვით</t>
  </si>
  <si>
    <t>მონ.რკ ბეტონის  სამეთვალყურეო ჭის ძირის და კედლების მოწყობა  1500*1500*1000მმ  ( 20 სმ ) ( ორმაგი შრე )</t>
  </si>
  <si>
    <t>ბეტონის მომზადება  10სმ , რკ/ბეტ. ფილის  (   შესასვლელ-გასასვლელელში )</t>
  </si>
  <si>
    <t>ბეტონის მომზადება  10სმ , რკ/ბეტ. ფილის  (  დისპენსერის პლადრფორმა )</t>
  </si>
  <si>
    <t>კუთხოვანა  80*80*8</t>
  </si>
  <si>
    <t>ზოლოვანა 50*5</t>
  </si>
  <si>
    <t>ლითონის ჩარჩოების მოწყობა   ( მაღაზიის შენობა )</t>
  </si>
  <si>
    <t>პენოპლასტი 50 მმ</t>
  </si>
  <si>
    <t>მონ.რკ ბეტონის  ფილის მოწყობა  ( 20 სმ ) მაცივრის ნიშაში ( ორი შრე ) ( მაღაზიის შენობა ) ( დეფორმაციული ნაკერი შეივსოს xps 50 მმ )</t>
  </si>
  <si>
    <t>ლითონის კონსტუქციების ( ლითონის ჩარჩოები ) ღებვა ანტიკოროზიული საღებავით ( მაღაზიის შენობა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</si>
</sst>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2" fontId="5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 wrapText="1"/>
    </xf>
    <xf numFmtId="2" fontId="1" fillId="0" borderId="1" xfId="10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1">
    <cellStyle name="Normal" xfId="0" builtinId="0"/>
    <cellStyle name="Normal 17 3" xfId="4" xr:uid="{00000000-0005-0000-0000-000001000000}"/>
    <cellStyle name="Normal 29 3" xfId="9" xr:uid="{00000000-0005-0000-0000-000002000000}"/>
    <cellStyle name="Normal 53" xfId="8" xr:uid="{00000000-0005-0000-0000-000003000000}"/>
    <cellStyle name="Normal_1 axali Fasebi" xfId="10" xr:uid="{68E0230E-E1F8-42AE-A826-19AF82645F84}"/>
    <cellStyle name="Normal_el.momaragebabenzo" xfId="6" xr:uid="{00000000-0005-0000-0000-000005000000}"/>
    <cellStyle name="Normal_saobieqto" xfId="1" xr:uid="{00000000-0005-0000-0000-000006000000}"/>
    <cellStyle name="Normal_sida kanalizaciadigomi" xfId="2" xr:uid="{00000000-0005-0000-0000-000007000000}"/>
    <cellStyle name="Normal_sida wyalsadeni 3" xfId="3" xr:uid="{00000000-0005-0000-0000-000008000000}"/>
    <cellStyle name="Normal_sida wyalsadeni_xarGaRricxva  remonti maisuraZis q.transp. sammarTvelos" xfId="5" xr:uid="{00000000-0005-0000-0000-000009000000}"/>
    <cellStyle name="Style 1" xfId="7" xr:uid="{00000000-0005-0000-0000-00000A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455</xdr:row>
      <xdr:rowOff>0</xdr:rowOff>
    </xdr:from>
    <xdr:to>
      <xdr:col>1</xdr:col>
      <xdr:colOff>790575</xdr:colOff>
      <xdr:row>455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455</xdr:row>
      <xdr:rowOff>0</xdr:rowOff>
    </xdr:from>
    <xdr:to>
      <xdr:col>14</xdr:col>
      <xdr:colOff>0</xdr:colOff>
      <xdr:row>455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455</xdr:row>
      <xdr:rowOff>0</xdr:rowOff>
    </xdr:from>
    <xdr:to>
      <xdr:col>15</xdr:col>
      <xdr:colOff>0</xdr:colOff>
      <xdr:row>455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455</xdr:row>
      <xdr:rowOff>0</xdr:rowOff>
    </xdr:from>
    <xdr:to>
      <xdr:col>3</xdr:col>
      <xdr:colOff>76200</xdr:colOff>
      <xdr:row>455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455</xdr:row>
      <xdr:rowOff>0</xdr:rowOff>
    </xdr:from>
    <xdr:to>
      <xdr:col>2</xdr:col>
      <xdr:colOff>76200</xdr:colOff>
      <xdr:row>455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455</xdr:row>
      <xdr:rowOff>0</xdr:rowOff>
    </xdr:from>
    <xdr:to>
      <xdr:col>33</xdr:col>
      <xdr:colOff>247650</xdr:colOff>
      <xdr:row>458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455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455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455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161925</xdr:colOff>
      <xdr:row>363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455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455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455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360</xdr:row>
      <xdr:rowOff>0</xdr:rowOff>
    </xdr:from>
    <xdr:to>
      <xdr:col>1</xdr:col>
      <xdr:colOff>790575</xdr:colOff>
      <xdr:row>360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76200</xdr:colOff>
      <xdr:row>360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76200</xdr:colOff>
      <xdr:row>360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360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360</xdr:row>
      <xdr:rowOff>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6135350" y="28946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347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360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360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360</xdr:row>
      <xdr:rowOff>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6468725" y="28127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190500</xdr:colOff>
      <xdr:row>361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363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360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1D5A52BD-0878-4C99-8777-A75B467C3708}"/>
            </a:ext>
          </a:extLst>
        </xdr:cNvPr>
        <xdr:cNvSpPr txBox="1">
          <a:spLocks noChangeArrowheads="1"/>
        </xdr:cNvSpPr>
      </xdr:nvSpPr>
      <xdr:spPr bwMode="auto">
        <a:xfrm>
          <a:off x="3829050" y="24403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BA220C4D-9EA5-4ABF-A58F-EB4E51E998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F8B5EEB0-85F7-49A7-9E14-CA287E7DA0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2004A6F6-5144-4AB8-A6E4-167E96DAD24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186D6636-DDC8-47DA-A579-74C1F0245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32511224-8194-4DDF-A4C7-5A606683850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AEEDA88-AA49-439F-BC8F-6C3D8017287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CB73876A-3690-4FFC-B87D-EFEB85A606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BBA66FA8-8064-4939-8223-EC48B78760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47B4EEA3-D212-48B2-A82C-8B37C082D6A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1E557192-4F9A-4703-B073-2304CAAC3A6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D8ECD38-7C01-423F-96E1-4E1BC0AB19A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2A8A5054-E8F4-49F4-881D-2A2F9082BFC9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666F4468-5291-4F1A-98D9-26FBE2A332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0EBAB493-9C40-49DA-9220-9D87834B9E9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78" name="Text Box 65">
          <a:extLst>
            <a:ext uri="{FF2B5EF4-FFF2-40B4-BE49-F238E27FC236}">
              <a16:creationId xmlns:a16="http://schemas.microsoft.com/office/drawing/2014/main" id="{44DBA4AF-8189-4BE3-AF62-98E1F2C43BC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379" name="Text Box 91">
          <a:extLst>
            <a:ext uri="{FF2B5EF4-FFF2-40B4-BE49-F238E27FC236}">
              <a16:creationId xmlns:a16="http://schemas.microsoft.com/office/drawing/2014/main" id="{F16BF533-0992-4D7F-B0B5-7A515ECADC8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70176D8C-C0E9-4DFA-9083-DBC9B48D2C6B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381" name="Text Box 43">
          <a:extLst>
            <a:ext uri="{FF2B5EF4-FFF2-40B4-BE49-F238E27FC236}">
              <a16:creationId xmlns:a16="http://schemas.microsoft.com/office/drawing/2014/main" id="{7CF57D5B-3EDC-41EA-81A7-6B91AA62472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2" name="Text Box 68">
          <a:extLst>
            <a:ext uri="{FF2B5EF4-FFF2-40B4-BE49-F238E27FC236}">
              <a16:creationId xmlns:a16="http://schemas.microsoft.com/office/drawing/2014/main" id="{AE19A24A-4364-478E-A85C-6519217B15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3" name="Text Box 69">
          <a:extLst>
            <a:ext uri="{FF2B5EF4-FFF2-40B4-BE49-F238E27FC236}">
              <a16:creationId xmlns:a16="http://schemas.microsoft.com/office/drawing/2014/main" id="{A6A461B0-434B-434A-8EFB-3C3C65B34A5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4" name="Text Box 70">
          <a:extLst>
            <a:ext uri="{FF2B5EF4-FFF2-40B4-BE49-F238E27FC236}">
              <a16:creationId xmlns:a16="http://schemas.microsoft.com/office/drawing/2014/main" id="{4CAF41FB-5A18-4AEC-952A-79814CCA4C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5" name="Text Box 71">
          <a:extLst>
            <a:ext uri="{FF2B5EF4-FFF2-40B4-BE49-F238E27FC236}">
              <a16:creationId xmlns:a16="http://schemas.microsoft.com/office/drawing/2014/main" id="{913E34C7-FE1C-4CDD-B02F-8BD9BB2C0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6" name="Text Box 72">
          <a:extLst>
            <a:ext uri="{FF2B5EF4-FFF2-40B4-BE49-F238E27FC236}">
              <a16:creationId xmlns:a16="http://schemas.microsoft.com/office/drawing/2014/main" id="{18190E47-8DEF-4B69-8DF7-750E0CAEEC6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87" name="Text Box 73">
          <a:extLst>
            <a:ext uri="{FF2B5EF4-FFF2-40B4-BE49-F238E27FC236}">
              <a16:creationId xmlns:a16="http://schemas.microsoft.com/office/drawing/2014/main" id="{1B3D9371-6829-43AA-B212-F7CA9F5A36F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652E8093-9650-4F45-92DD-C31C67D41D2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98BEC9E8-D40D-4F4E-8DCC-97B130DA46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90" name="Text Box 46">
          <a:extLst>
            <a:ext uri="{FF2B5EF4-FFF2-40B4-BE49-F238E27FC236}">
              <a16:creationId xmlns:a16="http://schemas.microsoft.com/office/drawing/2014/main" id="{67A34A8D-97A1-4E6B-9E66-CFBCBB42DEF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91" name="Text Box 43">
          <a:extLst>
            <a:ext uri="{FF2B5EF4-FFF2-40B4-BE49-F238E27FC236}">
              <a16:creationId xmlns:a16="http://schemas.microsoft.com/office/drawing/2014/main" id="{6F4968AC-7F0D-4286-9A11-9C17BECA4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2" name="Text Box 68">
          <a:extLst>
            <a:ext uri="{FF2B5EF4-FFF2-40B4-BE49-F238E27FC236}">
              <a16:creationId xmlns:a16="http://schemas.microsoft.com/office/drawing/2014/main" id="{FF75BB8A-4E0E-43F8-8A3E-7634B613B02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3" name="Text Box 69">
          <a:extLst>
            <a:ext uri="{FF2B5EF4-FFF2-40B4-BE49-F238E27FC236}">
              <a16:creationId xmlns:a16="http://schemas.microsoft.com/office/drawing/2014/main" id="{7539D191-81A7-41D5-9D94-8AE413540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4" name="Text Box 70">
          <a:extLst>
            <a:ext uri="{FF2B5EF4-FFF2-40B4-BE49-F238E27FC236}">
              <a16:creationId xmlns:a16="http://schemas.microsoft.com/office/drawing/2014/main" id="{25F5A3ED-66D2-4951-AB67-651DEA9298D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5" name="Text Box 71">
          <a:extLst>
            <a:ext uri="{FF2B5EF4-FFF2-40B4-BE49-F238E27FC236}">
              <a16:creationId xmlns:a16="http://schemas.microsoft.com/office/drawing/2014/main" id="{AD56ABF8-BC97-48FC-886B-F6AB210BBDC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6" name="Text Box 72">
          <a:extLst>
            <a:ext uri="{FF2B5EF4-FFF2-40B4-BE49-F238E27FC236}">
              <a16:creationId xmlns:a16="http://schemas.microsoft.com/office/drawing/2014/main" id="{4F789BA8-F945-4A1A-89A3-F37C7C2C788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397" name="Text Box 73">
          <a:extLst>
            <a:ext uri="{FF2B5EF4-FFF2-40B4-BE49-F238E27FC236}">
              <a16:creationId xmlns:a16="http://schemas.microsoft.com/office/drawing/2014/main" id="{11E6CBCA-70A4-4EE7-880B-7A87F47CA6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98" name="Text Box 46">
          <a:extLst>
            <a:ext uri="{FF2B5EF4-FFF2-40B4-BE49-F238E27FC236}">
              <a16:creationId xmlns:a16="http://schemas.microsoft.com/office/drawing/2014/main" id="{89FAB1EE-D0C5-4CC1-BC0D-06A318BAF7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399" name="Text Box 43">
          <a:extLst>
            <a:ext uri="{FF2B5EF4-FFF2-40B4-BE49-F238E27FC236}">
              <a16:creationId xmlns:a16="http://schemas.microsoft.com/office/drawing/2014/main" id="{AB6947D1-D2B4-487E-B47E-D753F3B6C3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45C25B45-F319-4A8C-B8F7-275973114E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01" name="Text Box 43">
          <a:extLst>
            <a:ext uri="{FF2B5EF4-FFF2-40B4-BE49-F238E27FC236}">
              <a16:creationId xmlns:a16="http://schemas.microsoft.com/office/drawing/2014/main" id="{309A33A6-7DB4-48BC-8259-9783E1EB4DD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2" name="Text Box 68">
          <a:extLst>
            <a:ext uri="{FF2B5EF4-FFF2-40B4-BE49-F238E27FC236}">
              <a16:creationId xmlns:a16="http://schemas.microsoft.com/office/drawing/2014/main" id="{4CCFC75E-1036-4F79-BA99-1ADB652BA74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3" name="Text Box 69">
          <a:extLst>
            <a:ext uri="{FF2B5EF4-FFF2-40B4-BE49-F238E27FC236}">
              <a16:creationId xmlns:a16="http://schemas.microsoft.com/office/drawing/2014/main" id="{7109B8EC-F5A2-4D89-8532-3F201267C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4" name="Text Box 70">
          <a:extLst>
            <a:ext uri="{FF2B5EF4-FFF2-40B4-BE49-F238E27FC236}">
              <a16:creationId xmlns:a16="http://schemas.microsoft.com/office/drawing/2014/main" id="{7E7324FD-4DA4-4288-846D-93D946F2D8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5" name="Text Box 71">
          <a:extLst>
            <a:ext uri="{FF2B5EF4-FFF2-40B4-BE49-F238E27FC236}">
              <a16:creationId xmlns:a16="http://schemas.microsoft.com/office/drawing/2014/main" id="{EA764F6F-85AE-42DC-9070-57BE016AC1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6" name="Text Box 72">
          <a:extLst>
            <a:ext uri="{FF2B5EF4-FFF2-40B4-BE49-F238E27FC236}">
              <a16:creationId xmlns:a16="http://schemas.microsoft.com/office/drawing/2014/main" id="{F4B940B5-8ACA-4BC8-8FD6-05A49B6236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07" name="Text Box 73">
          <a:extLst>
            <a:ext uri="{FF2B5EF4-FFF2-40B4-BE49-F238E27FC236}">
              <a16:creationId xmlns:a16="http://schemas.microsoft.com/office/drawing/2014/main" id="{3B311D6E-A6E9-4DF2-8924-D6E661683A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08" name="Text Box 46">
          <a:extLst>
            <a:ext uri="{FF2B5EF4-FFF2-40B4-BE49-F238E27FC236}">
              <a16:creationId xmlns:a16="http://schemas.microsoft.com/office/drawing/2014/main" id="{AE43F021-3BD0-425E-8836-333F0A3EA0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09" name="Text Box 43">
          <a:extLst>
            <a:ext uri="{FF2B5EF4-FFF2-40B4-BE49-F238E27FC236}">
              <a16:creationId xmlns:a16="http://schemas.microsoft.com/office/drawing/2014/main" id="{D355354B-070E-4B68-9A12-3E2868AF7C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10" name="Text Box 46">
          <a:extLst>
            <a:ext uri="{FF2B5EF4-FFF2-40B4-BE49-F238E27FC236}">
              <a16:creationId xmlns:a16="http://schemas.microsoft.com/office/drawing/2014/main" id="{270AC47C-3B53-4D82-8F27-8C0E1488464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11" name="Text Box 43">
          <a:extLst>
            <a:ext uri="{FF2B5EF4-FFF2-40B4-BE49-F238E27FC236}">
              <a16:creationId xmlns:a16="http://schemas.microsoft.com/office/drawing/2014/main" id="{32E12751-D75F-4DC3-A52A-5282BAAB01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115C32CC-7FD2-470A-B361-9D9F8456E29A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4CE2186B-5795-46FC-9C28-DEA0561EEF3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14" name="Text Box 65">
          <a:extLst>
            <a:ext uri="{FF2B5EF4-FFF2-40B4-BE49-F238E27FC236}">
              <a16:creationId xmlns:a16="http://schemas.microsoft.com/office/drawing/2014/main" id="{1A986BF7-6C53-4169-B4B9-F17D447742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15" name="Text Box 91">
          <a:extLst>
            <a:ext uri="{FF2B5EF4-FFF2-40B4-BE49-F238E27FC236}">
              <a16:creationId xmlns:a16="http://schemas.microsoft.com/office/drawing/2014/main" id="{955ED84C-9BFE-4C05-BBC3-455580C3C9E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16" name="Text Box 65">
          <a:extLst>
            <a:ext uri="{FF2B5EF4-FFF2-40B4-BE49-F238E27FC236}">
              <a16:creationId xmlns:a16="http://schemas.microsoft.com/office/drawing/2014/main" id="{6FACDCDC-588D-4A51-A829-780150A309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17" name="Text Box 91">
          <a:extLst>
            <a:ext uri="{FF2B5EF4-FFF2-40B4-BE49-F238E27FC236}">
              <a16:creationId xmlns:a16="http://schemas.microsoft.com/office/drawing/2014/main" id="{D742E287-4C9F-443A-94C5-33832844D08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5A7192A5-3907-4DCC-BE96-EB4BCE23BAB8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5CFAB364-1D40-4860-978A-C95433E270C1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0" name="Text Box 68">
          <a:extLst>
            <a:ext uri="{FF2B5EF4-FFF2-40B4-BE49-F238E27FC236}">
              <a16:creationId xmlns:a16="http://schemas.microsoft.com/office/drawing/2014/main" id="{B6A37D3A-7D7F-4E14-AB24-B51D6DDC7B5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1" name="Text Box 69">
          <a:extLst>
            <a:ext uri="{FF2B5EF4-FFF2-40B4-BE49-F238E27FC236}">
              <a16:creationId xmlns:a16="http://schemas.microsoft.com/office/drawing/2014/main" id="{52F2A50C-4C2F-49C1-9343-43BC14DA1F4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2" name="Text Box 70">
          <a:extLst>
            <a:ext uri="{FF2B5EF4-FFF2-40B4-BE49-F238E27FC236}">
              <a16:creationId xmlns:a16="http://schemas.microsoft.com/office/drawing/2014/main" id="{51F3C15E-954D-4507-B85E-675327D873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3" name="Text Box 71">
          <a:extLst>
            <a:ext uri="{FF2B5EF4-FFF2-40B4-BE49-F238E27FC236}">
              <a16:creationId xmlns:a16="http://schemas.microsoft.com/office/drawing/2014/main" id="{580CEF28-1DFC-49B6-A8E5-22CDF8DDD7E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4" name="Text Box 72">
          <a:extLst>
            <a:ext uri="{FF2B5EF4-FFF2-40B4-BE49-F238E27FC236}">
              <a16:creationId xmlns:a16="http://schemas.microsoft.com/office/drawing/2014/main" id="{65AADFE3-D4C5-4E75-9560-3EBE745372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25" name="Text Box 73">
          <a:extLst>
            <a:ext uri="{FF2B5EF4-FFF2-40B4-BE49-F238E27FC236}">
              <a16:creationId xmlns:a16="http://schemas.microsoft.com/office/drawing/2014/main" id="{3E71B205-F8C4-4A09-8897-CA69116BE7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7A2EDBE8-395D-4ADC-9519-6C6EB2C04D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27" name="Text Box 43">
          <a:extLst>
            <a:ext uri="{FF2B5EF4-FFF2-40B4-BE49-F238E27FC236}">
              <a16:creationId xmlns:a16="http://schemas.microsoft.com/office/drawing/2014/main" id="{83DF7062-551A-4837-B12D-EF8D4A4DD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FEA76CD9-215B-41A5-B779-EB44946844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9CE2E37E-F596-453F-9612-9BE30F60C7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0" name="Text Box 68">
          <a:extLst>
            <a:ext uri="{FF2B5EF4-FFF2-40B4-BE49-F238E27FC236}">
              <a16:creationId xmlns:a16="http://schemas.microsoft.com/office/drawing/2014/main" id="{AC29EA1B-C786-4B61-B4A3-B4447E9AEE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1" name="Text Box 69">
          <a:extLst>
            <a:ext uri="{FF2B5EF4-FFF2-40B4-BE49-F238E27FC236}">
              <a16:creationId xmlns:a16="http://schemas.microsoft.com/office/drawing/2014/main" id="{5E72BA5E-6F2C-4EEA-8066-EDC792B4CA2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2" name="Text Box 70">
          <a:extLst>
            <a:ext uri="{FF2B5EF4-FFF2-40B4-BE49-F238E27FC236}">
              <a16:creationId xmlns:a16="http://schemas.microsoft.com/office/drawing/2014/main" id="{094E2596-877E-4270-AC45-0DBADE95E5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3" name="Text Box 71">
          <a:extLst>
            <a:ext uri="{FF2B5EF4-FFF2-40B4-BE49-F238E27FC236}">
              <a16:creationId xmlns:a16="http://schemas.microsoft.com/office/drawing/2014/main" id="{21AD44A9-DA65-421D-9E30-900B96B8F5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4" name="Text Box 72">
          <a:extLst>
            <a:ext uri="{FF2B5EF4-FFF2-40B4-BE49-F238E27FC236}">
              <a16:creationId xmlns:a16="http://schemas.microsoft.com/office/drawing/2014/main" id="{94EDAE97-0F17-4C94-8AF9-E9C61B1F66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35" name="Text Box 73">
          <a:extLst>
            <a:ext uri="{FF2B5EF4-FFF2-40B4-BE49-F238E27FC236}">
              <a16:creationId xmlns:a16="http://schemas.microsoft.com/office/drawing/2014/main" id="{125143B6-0CCE-46B5-9C25-FE612AAC3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D7287672-479D-4AAE-B77E-DDE4B01C9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AC9AC346-E1A8-4E41-AF86-42ACA6FE06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CEA40F8A-AA50-4F36-935A-6D905A22FC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DF8E854A-B328-4859-8AE5-AFD58F5B444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0" name="Text Box 68">
          <a:extLst>
            <a:ext uri="{FF2B5EF4-FFF2-40B4-BE49-F238E27FC236}">
              <a16:creationId xmlns:a16="http://schemas.microsoft.com/office/drawing/2014/main" id="{8F745193-80D7-4A4A-A9FF-DB579C05A7F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1" name="Text Box 69">
          <a:extLst>
            <a:ext uri="{FF2B5EF4-FFF2-40B4-BE49-F238E27FC236}">
              <a16:creationId xmlns:a16="http://schemas.microsoft.com/office/drawing/2014/main" id="{CCE2C3D6-7631-43FA-A631-B136DE8AED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2" name="Text Box 70">
          <a:extLst>
            <a:ext uri="{FF2B5EF4-FFF2-40B4-BE49-F238E27FC236}">
              <a16:creationId xmlns:a16="http://schemas.microsoft.com/office/drawing/2014/main" id="{2B4B56ED-B43F-4257-93B8-99EE2CA9EE3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3" name="Text Box 71">
          <a:extLst>
            <a:ext uri="{FF2B5EF4-FFF2-40B4-BE49-F238E27FC236}">
              <a16:creationId xmlns:a16="http://schemas.microsoft.com/office/drawing/2014/main" id="{05AD29E8-0450-40A7-9541-62F054818B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4" name="Text Box 72">
          <a:extLst>
            <a:ext uri="{FF2B5EF4-FFF2-40B4-BE49-F238E27FC236}">
              <a16:creationId xmlns:a16="http://schemas.microsoft.com/office/drawing/2014/main" id="{FA0EBCB0-A7F4-442A-A60C-BD07ED88186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45" name="Text Box 73">
          <a:extLst>
            <a:ext uri="{FF2B5EF4-FFF2-40B4-BE49-F238E27FC236}">
              <a16:creationId xmlns:a16="http://schemas.microsoft.com/office/drawing/2014/main" id="{D97E9E12-94B5-4881-994F-BBA3C1447A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46" name="Text Box 46">
          <a:extLst>
            <a:ext uri="{FF2B5EF4-FFF2-40B4-BE49-F238E27FC236}">
              <a16:creationId xmlns:a16="http://schemas.microsoft.com/office/drawing/2014/main" id="{125E4084-23ED-454C-B031-5F91973913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47" name="Text Box 43">
          <a:extLst>
            <a:ext uri="{FF2B5EF4-FFF2-40B4-BE49-F238E27FC236}">
              <a16:creationId xmlns:a16="http://schemas.microsoft.com/office/drawing/2014/main" id="{CC3CB732-833F-49A2-8E39-3CFBE403AB1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CE22F8D-04BA-4B18-B31F-720DB31650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49" name="Text Box 43">
          <a:extLst>
            <a:ext uri="{FF2B5EF4-FFF2-40B4-BE49-F238E27FC236}">
              <a16:creationId xmlns:a16="http://schemas.microsoft.com/office/drawing/2014/main" id="{F8B74E1F-A2B7-4341-98C0-DBD34DA860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1340C26D-4B60-42E6-87C3-C0247BD5531B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3212416D-017D-43A4-97CE-15A18C963458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52" name="Text Box 65">
          <a:extLst>
            <a:ext uri="{FF2B5EF4-FFF2-40B4-BE49-F238E27FC236}">
              <a16:creationId xmlns:a16="http://schemas.microsoft.com/office/drawing/2014/main" id="{F8A64112-0B71-4E2E-BE4E-12792814257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53" name="Text Box 91">
          <a:extLst>
            <a:ext uri="{FF2B5EF4-FFF2-40B4-BE49-F238E27FC236}">
              <a16:creationId xmlns:a16="http://schemas.microsoft.com/office/drawing/2014/main" id="{A9CDA3D9-4F8C-4083-8E7D-9552F1B34F8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54" name="Text Box 65">
          <a:extLst>
            <a:ext uri="{FF2B5EF4-FFF2-40B4-BE49-F238E27FC236}">
              <a16:creationId xmlns:a16="http://schemas.microsoft.com/office/drawing/2014/main" id="{2A8BAF66-EA55-4FC0-BB89-1F2C3AB11D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55" name="Text Box 91">
          <a:extLst>
            <a:ext uri="{FF2B5EF4-FFF2-40B4-BE49-F238E27FC236}">
              <a16:creationId xmlns:a16="http://schemas.microsoft.com/office/drawing/2014/main" id="{7ADB4884-F7EE-4623-9968-48DEEC0432D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3B42ACDC-231E-4249-AE5C-5B671FAA043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57" name="Text Box 43">
          <a:extLst>
            <a:ext uri="{FF2B5EF4-FFF2-40B4-BE49-F238E27FC236}">
              <a16:creationId xmlns:a16="http://schemas.microsoft.com/office/drawing/2014/main" id="{C061623A-6113-440F-909C-CEA7EC8F07B3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58" name="Text Box 68">
          <a:extLst>
            <a:ext uri="{FF2B5EF4-FFF2-40B4-BE49-F238E27FC236}">
              <a16:creationId xmlns:a16="http://schemas.microsoft.com/office/drawing/2014/main" id="{D3CE5358-B16D-4C20-8E38-66C8052F2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59" name="Text Box 69">
          <a:extLst>
            <a:ext uri="{FF2B5EF4-FFF2-40B4-BE49-F238E27FC236}">
              <a16:creationId xmlns:a16="http://schemas.microsoft.com/office/drawing/2014/main" id="{49DD6260-F513-49A6-BC6C-6918ABF2A54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0" name="Text Box 70">
          <a:extLst>
            <a:ext uri="{FF2B5EF4-FFF2-40B4-BE49-F238E27FC236}">
              <a16:creationId xmlns:a16="http://schemas.microsoft.com/office/drawing/2014/main" id="{DA32552A-0250-4474-9258-3C8A4721D2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1" name="Text Box 71">
          <a:extLst>
            <a:ext uri="{FF2B5EF4-FFF2-40B4-BE49-F238E27FC236}">
              <a16:creationId xmlns:a16="http://schemas.microsoft.com/office/drawing/2014/main" id="{41CD3240-7303-4FB2-8C29-2A007CB0C5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2" name="Text Box 72">
          <a:extLst>
            <a:ext uri="{FF2B5EF4-FFF2-40B4-BE49-F238E27FC236}">
              <a16:creationId xmlns:a16="http://schemas.microsoft.com/office/drawing/2014/main" id="{437ED615-CC62-421A-A451-369ADBF329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3" name="Text Box 73">
          <a:extLst>
            <a:ext uri="{FF2B5EF4-FFF2-40B4-BE49-F238E27FC236}">
              <a16:creationId xmlns:a16="http://schemas.microsoft.com/office/drawing/2014/main" id="{14423703-EEE3-4392-B324-8D31B7A110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CD65D1BB-0FC5-4653-B009-A0AB45F8F5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C1B936BB-7D04-4189-8778-97800341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66" name="Text Box 46">
          <a:extLst>
            <a:ext uri="{FF2B5EF4-FFF2-40B4-BE49-F238E27FC236}">
              <a16:creationId xmlns:a16="http://schemas.microsoft.com/office/drawing/2014/main" id="{FB5C70D2-5EC6-4C59-B73B-55FED1767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67" name="Text Box 43">
          <a:extLst>
            <a:ext uri="{FF2B5EF4-FFF2-40B4-BE49-F238E27FC236}">
              <a16:creationId xmlns:a16="http://schemas.microsoft.com/office/drawing/2014/main" id="{DF616AE2-7DD4-424A-8C28-50C3FA9CA8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8" name="Text Box 68">
          <a:extLst>
            <a:ext uri="{FF2B5EF4-FFF2-40B4-BE49-F238E27FC236}">
              <a16:creationId xmlns:a16="http://schemas.microsoft.com/office/drawing/2014/main" id="{BDF602C0-20EE-4E27-A109-151B8E97E6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69" name="Text Box 69">
          <a:extLst>
            <a:ext uri="{FF2B5EF4-FFF2-40B4-BE49-F238E27FC236}">
              <a16:creationId xmlns:a16="http://schemas.microsoft.com/office/drawing/2014/main" id="{A5313105-1F8E-4830-8655-264ABFEB1E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70" name="Text Box 70">
          <a:extLst>
            <a:ext uri="{FF2B5EF4-FFF2-40B4-BE49-F238E27FC236}">
              <a16:creationId xmlns:a16="http://schemas.microsoft.com/office/drawing/2014/main" id="{51EA5DF0-23DF-4432-A7B0-483D1AACC4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71" name="Text Box 71">
          <a:extLst>
            <a:ext uri="{FF2B5EF4-FFF2-40B4-BE49-F238E27FC236}">
              <a16:creationId xmlns:a16="http://schemas.microsoft.com/office/drawing/2014/main" id="{D5F579B2-FD0A-4109-8391-240E3A49BB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72" name="Text Box 72">
          <a:extLst>
            <a:ext uri="{FF2B5EF4-FFF2-40B4-BE49-F238E27FC236}">
              <a16:creationId xmlns:a16="http://schemas.microsoft.com/office/drawing/2014/main" id="{E22D8C73-B3B4-4A0B-B1A4-A281684BE1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73" name="Text Box 73">
          <a:extLst>
            <a:ext uri="{FF2B5EF4-FFF2-40B4-BE49-F238E27FC236}">
              <a16:creationId xmlns:a16="http://schemas.microsoft.com/office/drawing/2014/main" id="{65014F73-D0A4-47D7-AF31-52DAB3B89EF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1F942D6C-4F97-4428-A74F-4F2DEC1CBE5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BF197818-51FA-4B10-9AE4-5229BC35518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76" name="Text Box 46">
          <a:extLst>
            <a:ext uri="{FF2B5EF4-FFF2-40B4-BE49-F238E27FC236}">
              <a16:creationId xmlns:a16="http://schemas.microsoft.com/office/drawing/2014/main" id="{DB3B55A1-BC69-47B8-B25C-16D3F15D65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77" name="Text Box 43">
          <a:extLst>
            <a:ext uri="{FF2B5EF4-FFF2-40B4-BE49-F238E27FC236}">
              <a16:creationId xmlns:a16="http://schemas.microsoft.com/office/drawing/2014/main" id="{DDE0B861-ADAA-4D7E-B8E0-87B76AEA805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78" name="Text Box 68">
          <a:extLst>
            <a:ext uri="{FF2B5EF4-FFF2-40B4-BE49-F238E27FC236}">
              <a16:creationId xmlns:a16="http://schemas.microsoft.com/office/drawing/2014/main" id="{CDEC3588-3D08-409C-BABB-41BC9EF0026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79" name="Text Box 69">
          <a:extLst>
            <a:ext uri="{FF2B5EF4-FFF2-40B4-BE49-F238E27FC236}">
              <a16:creationId xmlns:a16="http://schemas.microsoft.com/office/drawing/2014/main" id="{E408EA86-687D-48F0-A9D7-E237BECF72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80" name="Text Box 70">
          <a:extLst>
            <a:ext uri="{FF2B5EF4-FFF2-40B4-BE49-F238E27FC236}">
              <a16:creationId xmlns:a16="http://schemas.microsoft.com/office/drawing/2014/main" id="{19C824BA-8387-499F-9FAE-6AD6A16B6F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81" name="Text Box 71">
          <a:extLst>
            <a:ext uri="{FF2B5EF4-FFF2-40B4-BE49-F238E27FC236}">
              <a16:creationId xmlns:a16="http://schemas.microsoft.com/office/drawing/2014/main" id="{2C232796-67CA-44F6-B637-3B895E595A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82" name="Text Box 72">
          <a:extLst>
            <a:ext uri="{FF2B5EF4-FFF2-40B4-BE49-F238E27FC236}">
              <a16:creationId xmlns:a16="http://schemas.microsoft.com/office/drawing/2014/main" id="{253FB227-94A3-46CB-A9FA-FAAABBE6E3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483" name="Text Box 73">
          <a:extLst>
            <a:ext uri="{FF2B5EF4-FFF2-40B4-BE49-F238E27FC236}">
              <a16:creationId xmlns:a16="http://schemas.microsoft.com/office/drawing/2014/main" id="{7DC0D0A2-5781-445C-9E5F-9EDCC55102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747872C7-6915-4C37-B1D5-81DDB094C29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90F50788-CE7C-4641-B841-CC9140CE0C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86" name="Text Box 46">
          <a:extLst>
            <a:ext uri="{FF2B5EF4-FFF2-40B4-BE49-F238E27FC236}">
              <a16:creationId xmlns:a16="http://schemas.microsoft.com/office/drawing/2014/main" id="{73073F2C-69D5-4892-83CA-0245B714E2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487" name="Text Box 43">
          <a:extLst>
            <a:ext uri="{FF2B5EF4-FFF2-40B4-BE49-F238E27FC236}">
              <a16:creationId xmlns:a16="http://schemas.microsoft.com/office/drawing/2014/main" id="{ED948A7D-9FB6-4E81-A6DE-FE2F23F9D3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88" name="Text Box 65">
          <a:extLst>
            <a:ext uri="{FF2B5EF4-FFF2-40B4-BE49-F238E27FC236}">
              <a16:creationId xmlns:a16="http://schemas.microsoft.com/office/drawing/2014/main" id="{98D9A222-9267-4CEC-97ED-D306CE1A8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89" name="Text Box 91">
          <a:extLst>
            <a:ext uri="{FF2B5EF4-FFF2-40B4-BE49-F238E27FC236}">
              <a16:creationId xmlns:a16="http://schemas.microsoft.com/office/drawing/2014/main" id="{191A7E17-9040-4362-A8DE-15EE41D3FEA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90" name="Text Box 65">
          <a:extLst>
            <a:ext uri="{FF2B5EF4-FFF2-40B4-BE49-F238E27FC236}">
              <a16:creationId xmlns:a16="http://schemas.microsoft.com/office/drawing/2014/main" id="{11549D78-D8D5-436E-AE10-6C2C41807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491" name="Text Box 91">
          <a:extLst>
            <a:ext uri="{FF2B5EF4-FFF2-40B4-BE49-F238E27FC236}">
              <a16:creationId xmlns:a16="http://schemas.microsoft.com/office/drawing/2014/main" id="{A6558612-EFB8-4155-B784-0C8F2C048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E75CE758-E289-4053-A238-59F07ACC24D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24244C08-9CF4-497D-A188-8A9D72C58EC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E360C8CA-CA22-43D2-9A4D-7476A5D89D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A9328517-20AA-4788-80CD-432565C64D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8E8680EB-63A7-4225-8CF8-5171BBD647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2753A5E3-115C-4A0F-AF35-8B2B9DC3952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D388A608-7D42-42C6-8FBE-D77F865BEA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3A5D01E3-915D-47D8-970B-3D56D83121E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52A380EA-7436-4C38-8F42-3E1F966C6E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AD4E204E-0CD3-4C1C-811C-382260EF5F9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F05E5E67-F6A5-49A3-BD7B-EAC6E07CCF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9AAB2C4F-8CDE-4347-AD56-4619937AD7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0DD44397-F017-44A7-84A4-FB04B2D4C1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90D58D0A-E639-4E9F-B8CF-FC92C3AAD5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C6D89500-599F-4AD2-A54D-B91B741999E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94C34BBD-03FE-436A-906D-03CB7F62227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997BA066-85B1-4395-A885-CD290B2977C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42B739FC-EE04-4AC1-B721-8D2B8D8B37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48C5AB1B-EFE3-4EDF-B6B7-9C62E28664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AC9F3DCB-3757-4C3B-A8D7-9DEE9F0291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507F9E42-D3D7-430F-B888-9654439E563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3" name="Text Box 68">
          <a:extLst>
            <a:ext uri="{FF2B5EF4-FFF2-40B4-BE49-F238E27FC236}">
              <a16:creationId xmlns:a16="http://schemas.microsoft.com/office/drawing/2014/main" id="{DCF96E94-6593-45D1-80C3-8A49113E40E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4" name="Text Box 69">
          <a:extLst>
            <a:ext uri="{FF2B5EF4-FFF2-40B4-BE49-F238E27FC236}">
              <a16:creationId xmlns:a16="http://schemas.microsoft.com/office/drawing/2014/main" id="{7EF4DDB6-0CEF-433C-939F-9A00FCF6D7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BB38DFC3-9DBE-4B9A-83C4-1144CAABCE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97A16EC2-FA6E-411E-B2CB-B8375C6BCA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7" name="Text Box 72">
          <a:extLst>
            <a:ext uri="{FF2B5EF4-FFF2-40B4-BE49-F238E27FC236}">
              <a16:creationId xmlns:a16="http://schemas.microsoft.com/office/drawing/2014/main" id="{B2207DB4-AA65-4A18-B8A9-CC53C2D96A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18" name="Text Box 73">
          <a:extLst>
            <a:ext uri="{FF2B5EF4-FFF2-40B4-BE49-F238E27FC236}">
              <a16:creationId xmlns:a16="http://schemas.microsoft.com/office/drawing/2014/main" id="{B5FBED74-26C6-4D9B-A551-2A4DF005C9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19" name="Text Box 46">
          <a:extLst>
            <a:ext uri="{FF2B5EF4-FFF2-40B4-BE49-F238E27FC236}">
              <a16:creationId xmlns:a16="http://schemas.microsoft.com/office/drawing/2014/main" id="{0AF14713-1102-4B26-8BD6-854244BBEA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AC271DF5-323E-42DE-8B46-332B0AFCE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2F333BCF-3BD0-4AF4-BCC2-276E6FB98E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22" name="Text Box 43">
          <a:extLst>
            <a:ext uri="{FF2B5EF4-FFF2-40B4-BE49-F238E27FC236}">
              <a16:creationId xmlns:a16="http://schemas.microsoft.com/office/drawing/2014/main" id="{D80FE864-FF5A-4902-9A7A-F4AE8FB5473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4E240DBA-542B-453E-8254-669D4E92182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29502B8-6BD6-4021-8113-BCAFB91D53D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5969B541-2C0A-44DD-AD4E-55E8BA7DF9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26" name="Text Box 91">
          <a:extLst>
            <a:ext uri="{FF2B5EF4-FFF2-40B4-BE49-F238E27FC236}">
              <a16:creationId xmlns:a16="http://schemas.microsoft.com/office/drawing/2014/main" id="{CF9D956D-E23B-42BB-8F3D-C0A3724C2E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27" name="Text Box 65">
          <a:extLst>
            <a:ext uri="{FF2B5EF4-FFF2-40B4-BE49-F238E27FC236}">
              <a16:creationId xmlns:a16="http://schemas.microsoft.com/office/drawing/2014/main" id="{DC6425CB-64B1-44BE-9FE9-2E53803EE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28" name="Text Box 91">
          <a:extLst>
            <a:ext uri="{FF2B5EF4-FFF2-40B4-BE49-F238E27FC236}">
              <a16:creationId xmlns:a16="http://schemas.microsoft.com/office/drawing/2014/main" id="{83195018-E996-4052-BFA4-F1A7AD9FC49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DC98EFAD-37E6-404B-B8B7-6CAC936F603D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530" name="Text Box 43">
          <a:extLst>
            <a:ext uri="{FF2B5EF4-FFF2-40B4-BE49-F238E27FC236}">
              <a16:creationId xmlns:a16="http://schemas.microsoft.com/office/drawing/2014/main" id="{8D0A0BC5-80E5-4920-92D9-B883DA775B3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1" name="Text Box 68">
          <a:extLst>
            <a:ext uri="{FF2B5EF4-FFF2-40B4-BE49-F238E27FC236}">
              <a16:creationId xmlns:a16="http://schemas.microsoft.com/office/drawing/2014/main" id="{A91B38FD-534D-4373-BCF4-69A5E52CF1A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2" name="Text Box 69">
          <a:extLst>
            <a:ext uri="{FF2B5EF4-FFF2-40B4-BE49-F238E27FC236}">
              <a16:creationId xmlns:a16="http://schemas.microsoft.com/office/drawing/2014/main" id="{5A20776F-B717-4251-AB0A-3D401E696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3" name="Text Box 70">
          <a:extLst>
            <a:ext uri="{FF2B5EF4-FFF2-40B4-BE49-F238E27FC236}">
              <a16:creationId xmlns:a16="http://schemas.microsoft.com/office/drawing/2014/main" id="{BE31021E-1DD3-44F9-8D57-31D19A8CC8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4" name="Text Box 71">
          <a:extLst>
            <a:ext uri="{FF2B5EF4-FFF2-40B4-BE49-F238E27FC236}">
              <a16:creationId xmlns:a16="http://schemas.microsoft.com/office/drawing/2014/main" id="{1891B1AA-BAB0-4E0B-A8E8-3269323A2D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5" name="Text Box 72">
          <a:extLst>
            <a:ext uri="{FF2B5EF4-FFF2-40B4-BE49-F238E27FC236}">
              <a16:creationId xmlns:a16="http://schemas.microsoft.com/office/drawing/2014/main" id="{630A63CC-91F4-4D83-B2CD-9EC7A2DBF31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36" name="Text Box 73">
          <a:extLst>
            <a:ext uri="{FF2B5EF4-FFF2-40B4-BE49-F238E27FC236}">
              <a16:creationId xmlns:a16="http://schemas.microsoft.com/office/drawing/2014/main" id="{C71F036F-1599-4405-A3C7-1DBF5D29C3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37" name="Text Box 46">
          <a:extLst>
            <a:ext uri="{FF2B5EF4-FFF2-40B4-BE49-F238E27FC236}">
              <a16:creationId xmlns:a16="http://schemas.microsoft.com/office/drawing/2014/main" id="{F100F2DB-CCED-44D3-BDEF-A7C224A4DAF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38" name="Text Box 43">
          <a:extLst>
            <a:ext uri="{FF2B5EF4-FFF2-40B4-BE49-F238E27FC236}">
              <a16:creationId xmlns:a16="http://schemas.microsoft.com/office/drawing/2014/main" id="{2EDD3DB9-5D79-4502-8E5C-2B5D779C4DE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39" name="Text Box 46">
          <a:extLst>
            <a:ext uri="{FF2B5EF4-FFF2-40B4-BE49-F238E27FC236}">
              <a16:creationId xmlns:a16="http://schemas.microsoft.com/office/drawing/2014/main" id="{2C7EC0D7-2F99-4256-B15A-9085555DC5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6C34D85C-5917-4AF6-B806-3311DA54E5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1" name="Text Box 68">
          <a:extLst>
            <a:ext uri="{FF2B5EF4-FFF2-40B4-BE49-F238E27FC236}">
              <a16:creationId xmlns:a16="http://schemas.microsoft.com/office/drawing/2014/main" id="{92A787B4-58AD-47D7-A83D-54594C57CD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2" name="Text Box 69">
          <a:extLst>
            <a:ext uri="{FF2B5EF4-FFF2-40B4-BE49-F238E27FC236}">
              <a16:creationId xmlns:a16="http://schemas.microsoft.com/office/drawing/2014/main" id="{3CF96BAF-7747-4397-8485-A765CD678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3" name="Text Box 70">
          <a:extLst>
            <a:ext uri="{FF2B5EF4-FFF2-40B4-BE49-F238E27FC236}">
              <a16:creationId xmlns:a16="http://schemas.microsoft.com/office/drawing/2014/main" id="{F72BAA54-2396-44D9-995F-6E732BF728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4" name="Text Box 71">
          <a:extLst>
            <a:ext uri="{FF2B5EF4-FFF2-40B4-BE49-F238E27FC236}">
              <a16:creationId xmlns:a16="http://schemas.microsoft.com/office/drawing/2014/main" id="{296FE89C-9366-4664-BB19-2C0C9CC16B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5" name="Text Box 72">
          <a:extLst>
            <a:ext uri="{FF2B5EF4-FFF2-40B4-BE49-F238E27FC236}">
              <a16:creationId xmlns:a16="http://schemas.microsoft.com/office/drawing/2014/main" id="{49A42C42-01A2-435B-A6E3-E58080D635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46" name="Text Box 73">
          <a:extLst>
            <a:ext uri="{FF2B5EF4-FFF2-40B4-BE49-F238E27FC236}">
              <a16:creationId xmlns:a16="http://schemas.microsoft.com/office/drawing/2014/main" id="{2AA68C06-0C97-4675-9F2B-CAC3A4A96DC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E300C5B2-3D02-4784-8041-81E20DAF11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FA32A126-63F5-48F4-BBD2-B7C366D689E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221EA5BA-4718-47C9-B413-F358692A1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50" name="Text Box 43">
          <a:extLst>
            <a:ext uri="{FF2B5EF4-FFF2-40B4-BE49-F238E27FC236}">
              <a16:creationId xmlns:a16="http://schemas.microsoft.com/office/drawing/2014/main" id="{3B09DE23-BA0E-4BE8-B301-1B1A2DE95B9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45D56F-EC86-4754-ABEE-0E49A955F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9054C4DC-EF9B-43F2-A113-E5CADA4E1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46037C-B416-4A47-974B-26F20181EDA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F07C5229-1CBC-45B6-9A68-022C317CE95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EEA5E174-AA9F-4A15-BC87-95C7534C3F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471B86EA-1F0F-46A0-B3F4-FFDD7D15D0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B119E870-DDFE-4B11-9D40-F9B825152C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58" name="Text Box 43">
          <a:extLst>
            <a:ext uri="{FF2B5EF4-FFF2-40B4-BE49-F238E27FC236}">
              <a16:creationId xmlns:a16="http://schemas.microsoft.com/office/drawing/2014/main" id="{C8E691B9-B49D-4A13-B634-680E1FDD885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59" name="Text Box 46">
          <a:extLst>
            <a:ext uri="{FF2B5EF4-FFF2-40B4-BE49-F238E27FC236}">
              <a16:creationId xmlns:a16="http://schemas.microsoft.com/office/drawing/2014/main" id="{72B7B0B8-94E8-41F3-BEBD-2886ED6783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945FE72E-6F14-46A9-BE8D-EF13E2C81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3D01BFDD-C568-4645-A42F-B2E71D83A3E0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09F348B3-7EB5-474E-AF60-3619A97A39C3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00ACD23F-686F-46F3-BDBB-4108F06D1F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64" name="Text Box 91">
          <a:extLst>
            <a:ext uri="{FF2B5EF4-FFF2-40B4-BE49-F238E27FC236}">
              <a16:creationId xmlns:a16="http://schemas.microsoft.com/office/drawing/2014/main" id="{F62952E9-3DA0-401F-898F-40289D3947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65" name="Text Box 65">
          <a:extLst>
            <a:ext uri="{FF2B5EF4-FFF2-40B4-BE49-F238E27FC236}">
              <a16:creationId xmlns:a16="http://schemas.microsoft.com/office/drawing/2014/main" id="{FFCFC966-9643-4CEC-BFAA-8445D4A54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566" name="Text Box 91">
          <a:extLst>
            <a:ext uri="{FF2B5EF4-FFF2-40B4-BE49-F238E27FC236}">
              <a16:creationId xmlns:a16="http://schemas.microsoft.com/office/drawing/2014/main" id="{36D38C26-E0E4-4C9C-8109-A45B6BC4A6B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567" name="Text Box 46">
          <a:extLst>
            <a:ext uri="{FF2B5EF4-FFF2-40B4-BE49-F238E27FC236}">
              <a16:creationId xmlns:a16="http://schemas.microsoft.com/office/drawing/2014/main" id="{04711026-6BD4-43E5-B6AB-62930A94D59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4DEB9A88-8B47-4179-A536-9DF6844CFEAA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7AEB12E6-7108-4BB9-85C8-D149EBB066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59CEEDB8-1C80-4A8D-9A29-2D42BDB398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F616B19D-E754-400F-8594-CB8CEC9F50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62AE3A8-E1B9-4010-9B3C-2B6B11F822B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6084BDE4-F130-49D5-A0BE-BEA2513608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891F489-E8A5-4FF2-935A-1D7C0D4359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9834C249-4CFF-418B-84BA-EECED708EB8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E8B2DA01-94EF-4E30-BC7C-C2332D93C8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77" name="Text Box 46">
          <a:extLst>
            <a:ext uri="{FF2B5EF4-FFF2-40B4-BE49-F238E27FC236}">
              <a16:creationId xmlns:a16="http://schemas.microsoft.com/office/drawing/2014/main" id="{941E94B4-F689-4D41-ACE3-272B0BC02F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78" name="Text Box 43">
          <a:extLst>
            <a:ext uri="{FF2B5EF4-FFF2-40B4-BE49-F238E27FC236}">
              <a16:creationId xmlns:a16="http://schemas.microsoft.com/office/drawing/2014/main" id="{E1F2A839-9866-437A-9932-DB865447C1E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79" name="Text Box 68">
          <a:extLst>
            <a:ext uri="{FF2B5EF4-FFF2-40B4-BE49-F238E27FC236}">
              <a16:creationId xmlns:a16="http://schemas.microsoft.com/office/drawing/2014/main" id="{9EA3AF68-FE6B-4993-A32D-1672F00CFA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80" name="Text Box 69">
          <a:extLst>
            <a:ext uri="{FF2B5EF4-FFF2-40B4-BE49-F238E27FC236}">
              <a16:creationId xmlns:a16="http://schemas.microsoft.com/office/drawing/2014/main" id="{2FB5194E-375B-4030-9423-E874CC68F15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81" name="Text Box 70">
          <a:extLst>
            <a:ext uri="{FF2B5EF4-FFF2-40B4-BE49-F238E27FC236}">
              <a16:creationId xmlns:a16="http://schemas.microsoft.com/office/drawing/2014/main" id="{7D511030-331D-46E5-820F-7D4BB3F954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82" name="Text Box 71">
          <a:extLst>
            <a:ext uri="{FF2B5EF4-FFF2-40B4-BE49-F238E27FC236}">
              <a16:creationId xmlns:a16="http://schemas.microsoft.com/office/drawing/2014/main" id="{8252C6CF-610C-42F5-AD7D-C71EE91A37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83" name="Text Box 72">
          <a:extLst>
            <a:ext uri="{FF2B5EF4-FFF2-40B4-BE49-F238E27FC236}">
              <a16:creationId xmlns:a16="http://schemas.microsoft.com/office/drawing/2014/main" id="{741D0868-E72F-4AF3-A6C5-2B2FD9BFF93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584" name="Text Box 73">
          <a:extLst>
            <a:ext uri="{FF2B5EF4-FFF2-40B4-BE49-F238E27FC236}">
              <a16:creationId xmlns:a16="http://schemas.microsoft.com/office/drawing/2014/main" id="{48E52955-947D-40CD-A138-3CAA829CA9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85" name="Text Box 46">
          <a:extLst>
            <a:ext uri="{FF2B5EF4-FFF2-40B4-BE49-F238E27FC236}">
              <a16:creationId xmlns:a16="http://schemas.microsoft.com/office/drawing/2014/main" id="{5E4C8B24-475D-4046-8610-0C9DA98735F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86" name="Text Box 43">
          <a:extLst>
            <a:ext uri="{FF2B5EF4-FFF2-40B4-BE49-F238E27FC236}">
              <a16:creationId xmlns:a16="http://schemas.microsoft.com/office/drawing/2014/main" id="{484355F0-22D4-40CC-B741-6CA10E9F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87" name="Text Box 46">
          <a:extLst>
            <a:ext uri="{FF2B5EF4-FFF2-40B4-BE49-F238E27FC236}">
              <a16:creationId xmlns:a16="http://schemas.microsoft.com/office/drawing/2014/main" id="{6C4302B8-3613-47EE-971C-DB4C0E92D0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36F62894-F1D3-4194-93A8-9B0C8EC3C5A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89" name="Text Box 68">
          <a:extLst>
            <a:ext uri="{FF2B5EF4-FFF2-40B4-BE49-F238E27FC236}">
              <a16:creationId xmlns:a16="http://schemas.microsoft.com/office/drawing/2014/main" id="{5DA704B5-C41C-4F4E-BE5A-F0839EF6BC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90" name="Text Box 69">
          <a:extLst>
            <a:ext uri="{FF2B5EF4-FFF2-40B4-BE49-F238E27FC236}">
              <a16:creationId xmlns:a16="http://schemas.microsoft.com/office/drawing/2014/main" id="{807F6436-30B6-4D57-BF62-55FA55062A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91" name="Text Box 70">
          <a:extLst>
            <a:ext uri="{FF2B5EF4-FFF2-40B4-BE49-F238E27FC236}">
              <a16:creationId xmlns:a16="http://schemas.microsoft.com/office/drawing/2014/main" id="{AD190254-EDF1-45E4-B467-94EF7D2438D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92" name="Text Box 71">
          <a:extLst>
            <a:ext uri="{FF2B5EF4-FFF2-40B4-BE49-F238E27FC236}">
              <a16:creationId xmlns:a16="http://schemas.microsoft.com/office/drawing/2014/main" id="{F5BF9BCB-D1A8-453F-9F51-67A7C476EB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93" name="Text Box 72">
          <a:extLst>
            <a:ext uri="{FF2B5EF4-FFF2-40B4-BE49-F238E27FC236}">
              <a16:creationId xmlns:a16="http://schemas.microsoft.com/office/drawing/2014/main" id="{A39366A8-3636-4CD5-9105-CE39AE9D9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594" name="Text Box 73">
          <a:extLst>
            <a:ext uri="{FF2B5EF4-FFF2-40B4-BE49-F238E27FC236}">
              <a16:creationId xmlns:a16="http://schemas.microsoft.com/office/drawing/2014/main" id="{70CC3C9F-16BF-4952-9496-AF62C391F3B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FE369555-D984-4264-B9BF-D0BE5E931C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C2283E8E-FA80-416B-ADED-0B0C380672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97" name="Text Box 46">
          <a:extLst>
            <a:ext uri="{FF2B5EF4-FFF2-40B4-BE49-F238E27FC236}">
              <a16:creationId xmlns:a16="http://schemas.microsoft.com/office/drawing/2014/main" id="{F17DA0ED-8D6C-4988-9977-7FF50CF4BE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DC872BAF-0B7A-4056-B7E8-A11C6C936B9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364</xdr:row>
      <xdr:rowOff>0</xdr:rowOff>
    </xdr:from>
    <xdr:ext cx="0" cy="171450"/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74477082-2F07-49BA-90C1-BEFD9ED71BC7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361</xdr:row>
      <xdr:rowOff>85725</xdr:rowOff>
    </xdr:from>
    <xdr:ext cx="0" cy="171450"/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D0C2C30D-3C91-4F41-808B-EBF43F66B6FD}"/>
            </a:ext>
          </a:extLst>
        </xdr:cNvPr>
        <xdr:cNvSpPr txBox="1">
          <a:spLocks noChangeArrowheads="1"/>
        </xdr:cNvSpPr>
      </xdr:nvSpPr>
      <xdr:spPr bwMode="auto">
        <a:xfrm>
          <a:off x="16097250" y="3218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01" name="Text Box 65">
          <a:extLst>
            <a:ext uri="{FF2B5EF4-FFF2-40B4-BE49-F238E27FC236}">
              <a16:creationId xmlns:a16="http://schemas.microsoft.com/office/drawing/2014/main" id="{69C19620-C581-4DB1-80F5-E464075756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02" name="Text Box 91">
          <a:extLst>
            <a:ext uri="{FF2B5EF4-FFF2-40B4-BE49-F238E27FC236}">
              <a16:creationId xmlns:a16="http://schemas.microsoft.com/office/drawing/2014/main" id="{31F11498-CB5B-4B47-B72E-5CC0857FBBF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03" name="Text Box 65">
          <a:extLst>
            <a:ext uri="{FF2B5EF4-FFF2-40B4-BE49-F238E27FC236}">
              <a16:creationId xmlns:a16="http://schemas.microsoft.com/office/drawing/2014/main" id="{32A16798-F833-48EC-97B4-DC349820B8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04" name="Text Box 91">
          <a:extLst>
            <a:ext uri="{FF2B5EF4-FFF2-40B4-BE49-F238E27FC236}">
              <a16:creationId xmlns:a16="http://schemas.microsoft.com/office/drawing/2014/main" id="{37A01005-E3B0-4D2B-801E-BB37961320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60C8D4DB-F29B-4CE2-9086-11700214ABA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EC3F1D67-7008-4934-B867-DE3378DDBE7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35A051A3-1FB9-46F4-A930-0D85F3161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52C98079-F8D4-40BF-92C3-16DA44DF25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81EC56D2-3B78-43BA-8668-D8129007B0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AC8D6942-8866-42DA-8619-F3BB876DBC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34B5F5ED-9E2C-4896-84C3-96529BBC9B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9BD307D-EEC3-4609-9ADA-D11AEB3C252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D04E6FFE-5DBA-4195-8A85-EFC9770CC6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3CAC585-D3C9-457A-91C9-9B782B9909B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BB5EF6D3-197F-4C0D-99C4-7EECEEB8B3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12A3D936-5C5A-43A0-8BF5-A8044AE1A9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730485D-612D-426D-8F55-862D9D26139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DE3264A5-9FDF-4E45-A85A-4BAE381249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6827354F-60C8-43E9-9630-7F2A8CF7906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73D93562-7E5F-46AA-85BF-39DF4793501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3D7057C9-A076-4244-9BF7-C40816AE7BA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467FE01-453C-4A97-AD55-2970C98459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7287CF40-FBBA-4BEB-BBCE-0DF274A45A4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8C5B5748-ACEB-4FE7-A505-DAF52FAE111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826C2F9E-A445-4F7F-A03C-F4CDAB94A2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910F840F-75F5-4770-A8C5-2A7098FD3D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27" name="Text Box 68">
          <a:extLst>
            <a:ext uri="{FF2B5EF4-FFF2-40B4-BE49-F238E27FC236}">
              <a16:creationId xmlns:a16="http://schemas.microsoft.com/office/drawing/2014/main" id="{F0CA2383-C418-4381-B929-50EC9229C5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28" name="Text Box 69">
          <a:extLst>
            <a:ext uri="{FF2B5EF4-FFF2-40B4-BE49-F238E27FC236}">
              <a16:creationId xmlns:a16="http://schemas.microsoft.com/office/drawing/2014/main" id="{20E97436-149F-45E3-9CDF-4FFC1CB211A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29" name="Text Box 70">
          <a:extLst>
            <a:ext uri="{FF2B5EF4-FFF2-40B4-BE49-F238E27FC236}">
              <a16:creationId xmlns:a16="http://schemas.microsoft.com/office/drawing/2014/main" id="{633EDA0F-F966-434E-81B5-A63399E27FB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30" name="Text Box 71">
          <a:extLst>
            <a:ext uri="{FF2B5EF4-FFF2-40B4-BE49-F238E27FC236}">
              <a16:creationId xmlns:a16="http://schemas.microsoft.com/office/drawing/2014/main" id="{356E9413-E6CB-41B7-87F3-5462E13D1E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31" name="Text Box 72">
          <a:extLst>
            <a:ext uri="{FF2B5EF4-FFF2-40B4-BE49-F238E27FC236}">
              <a16:creationId xmlns:a16="http://schemas.microsoft.com/office/drawing/2014/main" id="{52E2244A-BA28-4320-883A-8BF25C5387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47625"/>
    <xdr:sp macro="" textlink="">
      <xdr:nvSpPr>
        <xdr:cNvPr id="1632" name="Text Box 73">
          <a:extLst>
            <a:ext uri="{FF2B5EF4-FFF2-40B4-BE49-F238E27FC236}">
              <a16:creationId xmlns:a16="http://schemas.microsoft.com/office/drawing/2014/main" id="{6288D320-F1C3-4E13-B03C-52C0B710898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33" name="Text Box 46">
          <a:extLst>
            <a:ext uri="{FF2B5EF4-FFF2-40B4-BE49-F238E27FC236}">
              <a16:creationId xmlns:a16="http://schemas.microsoft.com/office/drawing/2014/main" id="{70194A37-A30F-4FF5-A4C0-BF0EF74866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34" name="Text Box 43">
          <a:extLst>
            <a:ext uri="{FF2B5EF4-FFF2-40B4-BE49-F238E27FC236}">
              <a16:creationId xmlns:a16="http://schemas.microsoft.com/office/drawing/2014/main" id="{1372A9C7-BF29-417B-A42F-4CA577F68C0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35" name="Text Box 46">
          <a:extLst>
            <a:ext uri="{FF2B5EF4-FFF2-40B4-BE49-F238E27FC236}">
              <a16:creationId xmlns:a16="http://schemas.microsoft.com/office/drawing/2014/main" id="{B891F9EE-C6E7-45AF-AAB9-7958C8FFDB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79B5C020-372D-4088-9A67-5E162B6CF4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37" name="Text Box 65">
          <a:extLst>
            <a:ext uri="{FF2B5EF4-FFF2-40B4-BE49-F238E27FC236}">
              <a16:creationId xmlns:a16="http://schemas.microsoft.com/office/drawing/2014/main" id="{DDDF149C-A613-4621-B07C-F1683EAFA1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id="{98306756-5E7A-4091-B3E6-AA0CEC3156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39" name="Text Box 65">
          <a:extLst>
            <a:ext uri="{FF2B5EF4-FFF2-40B4-BE49-F238E27FC236}">
              <a16:creationId xmlns:a16="http://schemas.microsoft.com/office/drawing/2014/main" id="{A6374D7B-B01A-4F1E-81BF-A4A341FD9E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171450"/>
    <xdr:sp macro="" textlink="">
      <xdr:nvSpPr>
        <xdr:cNvPr id="1640" name="Text Box 91">
          <a:extLst>
            <a:ext uri="{FF2B5EF4-FFF2-40B4-BE49-F238E27FC236}">
              <a16:creationId xmlns:a16="http://schemas.microsoft.com/office/drawing/2014/main" id="{4E9F4455-2FB9-4734-A57C-89767887889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641" name="Text Box 46">
          <a:extLst>
            <a:ext uri="{FF2B5EF4-FFF2-40B4-BE49-F238E27FC236}">
              <a16:creationId xmlns:a16="http://schemas.microsoft.com/office/drawing/2014/main" id="{30605E42-7FE0-4844-B320-8828502F8FD9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364</xdr:row>
      <xdr:rowOff>0</xdr:rowOff>
    </xdr:from>
    <xdr:ext cx="76200" cy="171450"/>
    <xdr:sp macro="" textlink="">
      <xdr:nvSpPr>
        <xdr:cNvPr id="1642" name="Text Box 43">
          <a:extLst>
            <a:ext uri="{FF2B5EF4-FFF2-40B4-BE49-F238E27FC236}">
              <a16:creationId xmlns:a16="http://schemas.microsoft.com/office/drawing/2014/main" id="{4323AF2D-A6BC-45AE-BE8B-15D378E30F75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76D877B9-27C4-4444-8897-5856E8255F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E49825AC-A536-4350-97AF-D65541D7A8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5" name="Text Box 70">
          <a:extLst>
            <a:ext uri="{FF2B5EF4-FFF2-40B4-BE49-F238E27FC236}">
              <a16:creationId xmlns:a16="http://schemas.microsoft.com/office/drawing/2014/main" id="{F30C28C3-A4FE-4367-BC01-866345904E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6" name="Text Box 71">
          <a:extLst>
            <a:ext uri="{FF2B5EF4-FFF2-40B4-BE49-F238E27FC236}">
              <a16:creationId xmlns:a16="http://schemas.microsoft.com/office/drawing/2014/main" id="{4EB41719-B78C-4691-913B-4A295BA4A7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7" name="Text Box 72">
          <a:extLst>
            <a:ext uri="{FF2B5EF4-FFF2-40B4-BE49-F238E27FC236}">
              <a16:creationId xmlns:a16="http://schemas.microsoft.com/office/drawing/2014/main" id="{AD37630E-B43C-4549-8187-98FAE9C6311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48" name="Text Box 73">
          <a:extLst>
            <a:ext uri="{FF2B5EF4-FFF2-40B4-BE49-F238E27FC236}">
              <a16:creationId xmlns:a16="http://schemas.microsoft.com/office/drawing/2014/main" id="{D7E95E9E-0B55-4ABB-AA9A-4B1326703D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75AFF63F-A416-4CE1-8777-88ED063A15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990337DA-9D55-48EF-8EE4-9BB2FFAEE8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5F175A5B-6376-48B7-9C83-16EF5CC98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736BBED3-ED3D-4835-A95B-451A774ED3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3" name="Text Box 68">
          <a:extLst>
            <a:ext uri="{FF2B5EF4-FFF2-40B4-BE49-F238E27FC236}">
              <a16:creationId xmlns:a16="http://schemas.microsoft.com/office/drawing/2014/main" id="{12D20B57-9BCC-48EE-9C46-2798CA10A9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4" name="Text Box 69">
          <a:extLst>
            <a:ext uri="{FF2B5EF4-FFF2-40B4-BE49-F238E27FC236}">
              <a16:creationId xmlns:a16="http://schemas.microsoft.com/office/drawing/2014/main" id="{42B3DE61-9640-4131-89DA-59068BB9118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5" name="Text Box 70">
          <a:extLst>
            <a:ext uri="{FF2B5EF4-FFF2-40B4-BE49-F238E27FC236}">
              <a16:creationId xmlns:a16="http://schemas.microsoft.com/office/drawing/2014/main" id="{4BC75163-82B4-4430-8FCA-EEBC59F03F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6" name="Text Box 71">
          <a:extLst>
            <a:ext uri="{FF2B5EF4-FFF2-40B4-BE49-F238E27FC236}">
              <a16:creationId xmlns:a16="http://schemas.microsoft.com/office/drawing/2014/main" id="{D96B7778-13B3-48EC-A797-DE470093C8E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7" name="Text Box 72">
          <a:extLst>
            <a:ext uri="{FF2B5EF4-FFF2-40B4-BE49-F238E27FC236}">
              <a16:creationId xmlns:a16="http://schemas.microsoft.com/office/drawing/2014/main" id="{A3EEC675-8EBB-4A9B-8CD3-6DB0C09EAE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66675"/>
    <xdr:sp macro="" textlink="">
      <xdr:nvSpPr>
        <xdr:cNvPr id="1658" name="Text Box 73">
          <a:extLst>
            <a:ext uri="{FF2B5EF4-FFF2-40B4-BE49-F238E27FC236}">
              <a16:creationId xmlns:a16="http://schemas.microsoft.com/office/drawing/2014/main" id="{4D8DBDCB-DE1D-4889-91A0-7D1760E2A46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229C55AB-DA44-4812-9C7A-A75637E44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9439335F-5EB9-4657-95CC-6D04E6ABDE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47A9333-74F8-469D-AFAD-5B52BAE24A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364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719A98C6-E3F5-4F5E-8630-747B6283E8C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364</xdr:row>
      <xdr:rowOff>0</xdr:rowOff>
    </xdr:from>
    <xdr:ext cx="76200" cy="28575"/>
    <xdr:sp macro="" textlink="">
      <xdr:nvSpPr>
        <xdr:cNvPr id="1663" name="Text Box 43">
          <a:extLst>
            <a:ext uri="{FF2B5EF4-FFF2-40B4-BE49-F238E27FC236}">
              <a16:creationId xmlns:a16="http://schemas.microsoft.com/office/drawing/2014/main" id="{49018549-DDB8-4ED8-9986-5686D3FB5B95}"/>
            </a:ext>
          </a:extLst>
        </xdr:cNvPr>
        <xdr:cNvSpPr txBox="1">
          <a:spLocks noChangeArrowheads="1"/>
        </xdr:cNvSpPr>
      </xdr:nvSpPr>
      <xdr:spPr bwMode="auto">
        <a:xfrm>
          <a:off x="3829050" y="31461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4" name="Text Box 68">
          <a:extLst>
            <a:ext uri="{FF2B5EF4-FFF2-40B4-BE49-F238E27FC236}">
              <a16:creationId xmlns:a16="http://schemas.microsoft.com/office/drawing/2014/main" id="{53DA5423-6186-4EAA-9803-E4AEF21BC6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5" name="Text Box 69">
          <a:extLst>
            <a:ext uri="{FF2B5EF4-FFF2-40B4-BE49-F238E27FC236}">
              <a16:creationId xmlns:a16="http://schemas.microsoft.com/office/drawing/2014/main" id="{9D1D35FE-2051-407F-A435-3EC47B797C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6" name="Text Box 70">
          <a:extLst>
            <a:ext uri="{FF2B5EF4-FFF2-40B4-BE49-F238E27FC236}">
              <a16:creationId xmlns:a16="http://schemas.microsoft.com/office/drawing/2014/main" id="{95389948-8028-4079-9DAF-2211696E16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7" name="Text Box 71">
          <a:extLst>
            <a:ext uri="{FF2B5EF4-FFF2-40B4-BE49-F238E27FC236}">
              <a16:creationId xmlns:a16="http://schemas.microsoft.com/office/drawing/2014/main" id="{410DC46A-2321-429D-B407-44B56E724E6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8" name="Text Box 72">
          <a:extLst>
            <a:ext uri="{FF2B5EF4-FFF2-40B4-BE49-F238E27FC236}">
              <a16:creationId xmlns:a16="http://schemas.microsoft.com/office/drawing/2014/main" id="{DEF83972-768E-4D93-B022-EA435E36843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669" name="Text Box 73">
          <a:extLst>
            <a:ext uri="{FF2B5EF4-FFF2-40B4-BE49-F238E27FC236}">
              <a16:creationId xmlns:a16="http://schemas.microsoft.com/office/drawing/2014/main" id="{5668A0AE-B647-4CA1-A942-3A9752FBF3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70" name="Text Box 46">
          <a:extLst>
            <a:ext uri="{FF2B5EF4-FFF2-40B4-BE49-F238E27FC236}">
              <a16:creationId xmlns:a16="http://schemas.microsoft.com/office/drawing/2014/main" id="{87D276A7-119C-4018-A6DD-5BCCAC887C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71" name="Text Box 43">
          <a:extLst>
            <a:ext uri="{FF2B5EF4-FFF2-40B4-BE49-F238E27FC236}">
              <a16:creationId xmlns:a16="http://schemas.microsoft.com/office/drawing/2014/main" id="{4502609C-A797-41D4-B4D0-C7B35E93D5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72" name="Text Box 46">
          <a:extLst>
            <a:ext uri="{FF2B5EF4-FFF2-40B4-BE49-F238E27FC236}">
              <a16:creationId xmlns:a16="http://schemas.microsoft.com/office/drawing/2014/main" id="{35EA3AD9-9191-4E23-8559-499C7BB292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73" name="Text Box 43">
          <a:extLst>
            <a:ext uri="{FF2B5EF4-FFF2-40B4-BE49-F238E27FC236}">
              <a16:creationId xmlns:a16="http://schemas.microsoft.com/office/drawing/2014/main" id="{E4FF79B1-FD6B-4A7F-A9A4-6447A5C29A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D41CFFBC-C306-44BA-A3BA-B315FB72724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675" name="Text Box 11">
          <a:extLst>
            <a:ext uri="{FF2B5EF4-FFF2-40B4-BE49-F238E27FC236}">
              <a16:creationId xmlns:a16="http://schemas.microsoft.com/office/drawing/2014/main" id="{7AC4ADC9-28E7-427F-BBC5-891BC3739AB3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676" name="Text Box 65">
          <a:extLst>
            <a:ext uri="{FF2B5EF4-FFF2-40B4-BE49-F238E27FC236}">
              <a16:creationId xmlns:a16="http://schemas.microsoft.com/office/drawing/2014/main" id="{D6A6A176-9B0C-4150-AFFC-AC248246F8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677" name="Text Box 91">
          <a:extLst>
            <a:ext uri="{FF2B5EF4-FFF2-40B4-BE49-F238E27FC236}">
              <a16:creationId xmlns:a16="http://schemas.microsoft.com/office/drawing/2014/main" id="{8B6DBFC3-DE7C-48EC-B73C-39A899BA81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678" name="Text Box 65">
          <a:extLst>
            <a:ext uri="{FF2B5EF4-FFF2-40B4-BE49-F238E27FC236}">
              <a16:creationId xmlns:a16="http://schemas.microsoft.com/office/drawing/2014/main" id="{93CD6859-1D59-4715-8299-1C0C516A31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679" name="Text Box 91">
          <a:extLst>
            <a:ext uri="{FF2B5EF4-FFF2-40B4-BE49-F238E27FC236}">
              <a16:creationId xmlns:a16="http://schemas.microsoft.com/office/drawing/2014/main" id="{D82B0271-1957-43B2-967B-B3C7A9F15FC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680" name="Text Box 46">
          <a:extLst>
            <a:ext uri="{FF2B5EF4-FFF2-40B4-BE49-F238E27FC236}">
              <a16:creationId xmlns:a16="http://schemas.microsoft.com/office/drawing/2014/main" id="{00A49876-A17C-4B28-9298-197B096BDB27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681" name="Text Box 43">
          <a:extLst>
            <a:ext uri="{FF2B5EF4-FFF2-40B4-BE49-F238E27FC236}">
              <a16:creationId xmlns:a16="http://schemas.microsoft.com/office/drawing/2014/main" id="{DB818736-0643-4546-8CAB-7AD4A48FCB5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2" name="Text Box 68">
          <a:extLst>
            <a:ext uri="{FF2B5EF4-FFF2-40B4-BE49-F238E27FC236}">
              <a16:creationId xmlns:a16="http://schemas.microsoft.com/office/drawing/2014/main" id="{5C8AB9A0-01B2-4BBA-A9BC-8BCFE90501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3" name="Text Box 69">
          <a:extLst>
            <a:ext uri="{FF2B5EF4-FFF2-40B4-BE49-F238E27FC236}">
              <a16:creationId xmlns:a16="http://schemas.microsoft.com/office/drawing/2014/main" id="{3B55942D-0A05-4352-B551-9F2F2712B8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4" name="Text Box 70">
          <a:extLst>
            <a:ext uri="{FF2B5EF4-FFF2-40B4-BE49-F238E27FC236}">
              <a16:creationId xmlns:a16="http://schemas.microsoft.com/office/drawing/2014/main" id="{330C0138-9D56-49D8-B036-1D8D8B913DA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5" name="Text Box 71">
          <a:extLst>
            <a:ext uri="{FF2B5EF4-FFF2-40B4-BE49-F238E27FC236}">
              <a16:creationId xmlns:a16="http://schemas.microsoft.com/office/drawing/2014/main" id="{CEBDEB6C-F5B4-4EB6-B826-FA00E7B30C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6" name="Text Box 72">
          <a:extLst>
            <a:ext uri="{FF2B5EF4-FFF2-40B4-BE49-F238E27FC236}">
              <a16:creationId xmlns:a16="http://schemas.microsoft.com/office/drawing/2014/main" id="{3BA73516-0D17-440C-8AAF-7484D6CD17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87" name="Text Box 73">
          <a:extLst>
            <a:ext uri="{FF2B5EF4-FFF2-40B4-BE49-F238E27FC236}">
              <a16:creationId xmlns:a16="http://schemas.microsoft.com/office/drawing/2014/main" id="{1893C304-549A-4504-9E5D-7AF823D680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88" name="Text Box 46">
          <a:extLst>
            <a:ext uri="{FF2B5EF4-FFF2-40B4-BE49-F238E27FC236}">
              <a16:creationId xmlns:a16="http://schemas.microsoft.com/office/drawing/2014/main" id="{5BC3A57D-BEED-45C6-B569-8B344EA9070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89" name="Text Box 43">
          <a:extLst>
            <a:ext uri="{FF2B5EF4-FFF2-40B4-BE49-F238E27FC236}">
              <a16:creationId xmlns:a16="http://schemas.microsoft.com/office/drawing/2014/main" id="{18BA85B2-95E6-401A-A0F3-9269DFB8FA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90" name="Text Box 46">
          <a:extLst>
            <a:ext uri="{FF2B5EF4-FFF2-40B4-BE49-F238E27FC236}">
              <a16:creationId xmlns:a16="http://schemas.microsoft.com/office/drawing/2014/main" id="{A7BE1BE1-BBBB-477D-A20D-225BEA62C3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91" name="Text Box 43">
          <a:extLst>
            <a:ext uri="{FF2B5EF4-FFF2-40B4-BE49-F238E27FC236}">
              <a16:creationId xmlns:a16="http://schemas.microsoft.com/office/drawing/2014/main" id="{CD51087E-AFDA-4830-85E9-7237BE2B3E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2" name="Text Box 68">
          <a:extLst>
            <a:ext uri="{FF2B5EF4-FFF2-40B4-BE49-F238E27FC236}">
              <a16:creationId xmlns:a16="http://schemas.microsoft.com/office/drawing/2014/main" id="{B267FA86-78A3-4269-880C-B62494289BA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3" name="Text Box 69">
          <a:extLst>
            <a:ext uri="{FF2B5EF4-FFF2-40B4-BE49-F238E27FC236}">
              <a16:creationId xmlns:a16="http://schemas.microsoft.com/office/drawing/2014/main" id="{060C43BE-9049-43F9-BBB0-B6B34B75DB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4" name="Text Box 70">
          <a:extLst>
            <a:ext uri="{FF2B5EF4-FFF2-40B4-BE49-F238E27FC236}">
              <a16:creationId xmlns:a16="http://schemas.microsoft.com/office/drawing/2014/main" id="{CE071DE6-CEB7-4D44-B716-5837A43BBD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5" name="Text Box 71">
          <a:extLst>
            <a:ext uri="{FF2B5EF4-FFF2-40B4-BE49-F238E27FC236}">
              <a16:creationId xmlns:a16="http://schemas.microsoft.com/office/drawing/2014/main" id="{80E3BA4A-68FA-48B6-A090-C90BFFCD1FB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6" name="Text Box 72">
          <a:extLst>
            <a:ext uri="{FF2B5EF4-FFF2-40B4-BE49-F238E27FC236}">
              <a16:creationId xmlns:a16="http://schemas.microsoft.com/office/drawing/2014/main" id="{B17D703D-99B5-46FD-875D-30C95A23F9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697" name="Text Box 73">
          <a:extLst>
            <a:ext uri="{FF2B5EF4-FFF2-40B4-BE49-F238E27FC236}">
              <a16:creationId xmlns:a16="http://schemas.microsoft.com/office/drawing/2014/main" id="{D3A5EB07-DC60-44E8-A934-0A921ADDC0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98" name="Text Box 46">
          <a:extLst>
            <a:ext uri="{FF2B5EF4-FFF2-40B4-BE49-F238E27FC236}">
              <a16:creationId xmlns:a16="http://schemas.microsoft.com/office/drawing/2014/main" id="{A9B8F7F5-2BFD-4DE5-B3AF-0904D5E3A8D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699" name="Text Box 43">
          <a:extLst>
            <a:ext uri="{FF2B5EF4-FFF2-40B4-BE49-F238E27FC236}">
              <a16:creationId xmlns:a16="http://schemas.microsoft.com/office/drawing/2014/main" id="{38BC59E9-F6AD-4CED-9E5D-DF4D5D18BE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00" name="Text Box 46">
          <a:extLst>
            <a:ext uri="{FF2B5EF4-FFF2-40B4-BE49-F238E27FC236}">
              <a16:creationId xmlns:a16="http://schemas.microsoft.com/office/drawing/2014/main" id="{15BDA202-057A-46B7-98A7-64F3A78892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01" name="Text Box 43">
          <a:extLst>
            <a:ext uri="{FF2B5EF4-FFF2-40B4-BE49-F238E27FC236}">
              <a16:creationId xmlns:a16="http://schemas.microsoft.com/office/drawing/2014/main" id="{DFDD3759-EA67-477A-B4DB-F22ACF0662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2" name="Text Box 68">
          <a:extLst>
            <a:ext uri="{FF2B5EF4-FFF2-40B4-BE49-F238E27FC236}">
              <a16:creationId xmlns:a16="http://schemas.microsoft.com/office/drawing/2014/main" id="{C35C11E1-F473-49DF-835C-F5DA90C5F9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3" name="Text Box 69">
          <a:extLst>
            <a:ext uri="{FF2B5EF4-FFF2-40B4-BE49-F238E27FC236}">
              <a16:creationId xmlns:a16="http://schemas.microsoft.com/office/drawing/2014/main" id="{A347236A-96A4-4662-A46E-631A4F3FBE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4" name="Text Box 70">
          <a:extLst>
            <a:ext uri="{FF2B5EF4-FFF2-40B4-BE49-F238E27FC236}">
              <a16:creationId xmlns:a16="http://schemas.microsoft.com/office/drawing/2014/main" id="{BFE18E91-F75D-4248-80E5-F9DFF50BCB2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5" name="Text Box 71">
          <a:extLst>
            <a:ext uri="{FF2B5EF4-FFF2-40B4-BE49-F238E27FC236}">
              <a16:creationId xmlns:a16="http://schemas.microsoft.com/office/drawing/2014/main" id="{50FD5C46-F408-49A2-AE80-E6A5F5D46A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6" name="Text Box 72">
          <a:extLst>
            <a:ext uri="{FF2B5EF4-FFF2-40B4-BE49-F238E27FC236}">
              <a16:creationId xmlns:a16="http://schemas.microsoft.com/office/drawing/2014/main" id="{B783F5CE-B701-4A0F-982E-F50FD6E4C0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07" name="Text Box 73">
          <a:extLst>
            <a:ext uri="{FF2B5EF4-FFF2-40B4-BE49-F238E27FC236}">
              <a16:creationId xmlns:a16="http://schemas.microsoft.com/office/drawing/2014/main" id="{534EFCD2-8B95-46FD-BD23-A6EEA17C5B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08" name="Text Box 46">
          <a:extLst>
            <a:ext uri="{FF2B5EF4-FFF2-40B4-BE49-F238E27FC236}">
              <a16:creationId xmlns:a16="http://schemas.microsoft.com/office/drawing/2014/main" id="{827186DD-94CC-4E41-B77B-53D991F82D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09" name="Text Box 43">
          <a:extLst>
            <a:ext uri="{FF2B5EF4-FFF2-40B4-BE49-F238E27FC236}">
              <a16:creationId xmlns:a16="http://schemas.microsoft.com/office/drawing/2014/main" id="{2A7AF3EB-A121-42ED-AD7A-06634BE238A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10" name="Text Box 46">
          <a:extLst>
            <a:ext uri="{FF2B5EF4-FFF2-40B4-BE49-F238E27FC236}">
              <a16:creationId xmlns:a16="http://schemas.microsoft.com/office/drawing/2014/main" id="{FB68A978-4843-42C9-9878-AAE2960FD5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11" name="Text Box 43">
          <a:extLst>
            <a:ext uri="{FF2B5EF4-FFF2-40B4-BE49-F238E27FC236}">
              <a16:creationId xmlns:a16="http://schemas.microsoft.com/office/drawing/2014/main" id="{65ED44FB-165E-4B79-B5F2-5F3C2ABEE3D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712" name="Text Box 10">
          <a:extLst>
            <a:ext uri="{FF2B5EF4-FFF2-40B4-BE49-F238E27FC236}">
              <a16:creationId xmlns:a16="http://schemas.microsoft.com/office/drawing/2014/main" id="{D79EC4E6-235E-49CF-A889-9A28012370B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713" name="Text Box 11">
          <a:extLst>
            <a:ext uri="{FF2B5EF4-FFF2-40B4-BE49-F238E27FC236}">
              <a16:creationId xmlns:a16="http://schemas.microsoft.com/office/drawing/2014/main" id="{DD5502E3-16D2-44A8-9FA8-3B702D9A40D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14" name="Text Box 65">
          <a:extLst>
            <a:ext uri="{FF2B5EF4-FFF2-40B4-BE49-F238E27FC236}">
              <a16:creationId xmlns:a16="http://schemas.microsoft.com/office/drawing/2014/main" id="{58EECD04-5165-47B5-B062-1BE67506E7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15" name="Text Box 91">
          <a:extLst>
            <a:ext uri="{FF2B5EF4-FFF2-40B4-BE49-F238E27FC236}">
              <a16:creationId xmlns:a16="http://schemas.microsoft.com/office/drawing/2014/main" id="{75ED358A-091E-451E-9C0F-DC884EF2C4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16" name="Text Box 65">
          <a:extLst>
            <a:ext uri="{FF2B5EF4-FFF2-40B4-BE49-F238E27FC236}">
              <a16:creationId xmlns:a16="http://schemas.microsoft.com/office/drawing/2014/main" id="{4A7827BD-69E2-4F75-A644-BA70F94CEE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17" name="Text Box 91">
          <a:extLst>
            <a:ext uri="{FF2B5EF4-FFF2-40B4-BE49-F238E27FC236}">
              <a16:creationId xmlns:a16="http://schemas.microsoft.com/office/drawing/2014/main" id="{BCB3B6F2-6DED-4CEC-B344-6A9D24B9AA4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18" name="Text Box 46">
          <a:extLst>
            <a:ext uri="{FF2B5EF4-FFF2-40B4-BE49-F238E27FC236}">
              <a16:creationId xmlns:a16="http://schemas.microsoft.com/office/drawing/2014/main" id="{D40C2D18-6039-4953-A019-A3C545039A94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19" name="Text Box 43">
          <a:extLst>
            <a:ext uri="{FF2B5EF4-FFF2-40B4-BE49-F238E27FC236}">
              <a16:creationId xmlns:a16="http://schemas.microsoft.com/office/drawing/2014/main" id="{D4AF761F-2532-4851-8BC3-D77E679A79E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0" name="Text Box 68">
          <a:extLst>
            <a:ext uri="{FF2B5EF4-FFF2-40B4-BE49-F238E27FC236}">
              <a16:creationId xmlns:a16="http://schemas.microsoft.com/office/drawing/2014/main" id="{D66564B5-8D34-4089-8EF8-1259534939B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1" name="Text Box 69">
          <a:extLst>
            <a:ext uri="{FF2B5EF4-FFF2-40B4-BE49-F238E27FC236}">
              <a16:creationId xmlns:a16="http://schemas.microsoft.com/office/drawing/2014/main" id="{5577B4AC-E36F-4B9D-9E02-1A8554CEBDE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2" name="Text Box 70">
          <a:extLst>
            <a:ext uri="{FF2B5EF4-FFF2-40B4-BE49-F238E27FC236}">
              <a16:creationId xmlns:a16="http://schemas.microsoft.com/office/drawing/2014/main" id="{C0A6F062-B247-439D-AC0B-9F61DAF5086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3" name="Text Box 71">
          <a:extLst>
            <a:ext uri="{FF2B5EF4-FFF2-40B4-BE49-F238E27FC236}">
              <a16:creationId xmlns:a16="http://schemas.microsoft.com/office/drawing/2014/main" id="{FC376CC7-EC57-4018-828F-03E9CE3EB6A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4" name="Text Box 72">
          <a:extLst>
            <a:ext uri="{FF2B5EF4-FFF2-40B4-BE49-F238E27FC236}">
              <a16:creationId xmlns:a16="http://schemas.microsoft.com/office/drawing/2014/main" id="{B0083247-0DB6-4883-8511-AF65B5EB282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25" name="Text Box 73">
          <a:extLst>
            <a:ext uri="{FF2B5EF4-FFF2-40B4-BE49-F238E27FC236}">
              <a16:creationId xmlns:a16="http://schemas.microsoft.com/office/drawing/2014/main" id="{60E1AE02-2471-4CC6-9744-8A70EDEF46F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26" name="Text Box 46">
          <a:extLst>
            <a:ext uri="{FF2B5EF4-FFF2-40B4-BE49-F238E27FC236}">
              <a16:creationId xmlns:a16="http://schemas.microsoft.com/office/drawing/2014/main" id="{84BF8C84-FB63-4D1A-9800-2558D79E18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27" name="Text Box 43">
          <a:extLst>
            <a:ext uri="{FF2B5EF4-FFF2-40B4-BE49-F238E27FC236}">
              <a16:creationId xmlns:a16="http://schemas.microsoft.com/office/drawing/2014/main" id="{E1309974-4012-462E-A80E-0B48B6571E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28" name="Text Box 46">
          <a:extLst>
            <a:ext uri="{FF2B5EF4-FFF2-40B4-BE49-F238E27FC236}">
              <a16:creationId xmlns:a16="http://schemas.microsoft.com/office/drawing/2014/main" id="{633024EC-4C09-4F93-AB32-A3CA4F6CFAE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29" name="Text Box 43">
          <a:extLst>
            <a:ext uri="{FF2B5EF4-FFF2-40B4-BE49-F238E27FC236}">
              <a16:creationId xmlns:a16="http://schemas.microsoft.com/office/drawing/2014/main" id="{2339F6CF-C7BA-4A16-90C8-94376323A6F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0" name="Text Box 68">
          <a:extLst>
            <a:ext uri="{FF2B5EF4-FFF2-40B4-BE49-F238E27FC236}">
              <a16:creationId xmlns:a16="http://schemas.microsoft.com/office/drawing/2014/main" id="{47D30C93-293F-4175-8969-106CFA8AA81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1" name="Text Box 69">
          <a:extLst>
            <a:ext uri="{FF2B5EF4-FFF2-40B4-BE49-F238E27FC236}">
              <a16:creationId xmlns:a16="http://schemas.microsoft.com/office/drawing/2014/main" id="{ED8FEA1F-8A85-41EC-AA6B-03A48BF525B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2" name="Text Box 70">
          <a:extLst>
            <a:ext uri="{FF2B5EF4-FFF2-40B4-BE49-F238E27FC236}">
              <a16:creationId xmlns:a16="http://schemas.microsoft.com/office/drawing/2014/main" id="{E824BDA6-4310-444B-BD72-26DE0BD871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3" name="Text Box 71">
          <a:extLst>
            <a:ext uri="{FF2B5EF4-FFF2-40B4-BE49-F238E27FC236}">
              <a16:creationId xmlns:a16="http://schemas.microsoft.com/office/drawing/2014/main" id="{CF382737-0504-4908-820E-0944C24962F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4" name="Text Box 72">
          <a:extLst>
            <a:ext uri="{FF2B5EF4-FFF2-40B4-BE49-F238E27FC236}">
              <a16:creationId xmlns:a16="http://schemas.microsoft.com/office/drawing/2014/main" id="{622BA701-B8DF-49F4-803F-945F501470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35" name="Text Box 73">
          <a:extLst>
            <a:ext uri="{FF2B5EF4-FFF2-40B4-BE49-F238E27FC236}">
              <a16:creationId xmlns:a16="http://schemas.microsoft.com/office/drawing/2014/main" id="{12AB4E54-A343-470A-93F6-86BF3DEA23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36" name="Text Box 46">
          <a:extLst>
            <a:ext uri="{FF2B5EF4-FFF2-40B4-BE49-F238E27FC236}">
              <a16:creationId xmlns:a16="http://schemas.microsoft.com/office/drawing/2014/main" id="{0D88DE82-0673-48E2-82AE-FABC701B3D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37" name="Text Box 43">
          <a:extLst>
            <a:ext uri="{FF2B5EF4-FFF2-40B4-BE49-F238E27FC236}">
              <a16:creationId xmlns:a16="http://schemas.microsoft.com/office/drawing/2014/main" id="{8CE7163C-75B1-410E-9CCC-8C25FC6537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38" name="Text Box 46">
          <a:extLst>
            <a:ext uri="{FF2B5EF4-FFF2-40B4-BE49-F238E27FC236}">
              <a16:creationId xmlns:a16="http://schemas.microsoft.com/office/drawing/2014/main" id="{3EC1D31C-CC41-4A76-A322-FF126A73D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39" name="Text Box 43">
          <a:extLst>
            <a:ext uri="{FF2B5EF4-FFF2-40B4-BE49-F238E27FC236}">
              <a16:creationId xmlns:a16="http://schemas.microsoft.com/office/drawing/2014/main" id="{83C72486-6106-4F66-8465-E142732561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0" name="Text Box 68">
          <a:extLst>
            <a:ext uri="{FF2B5EF4-FFF2-40B4-BE49-F238E27FC236}">
              <a16:creationId xmlns:a16="http://schemas.microsoft.com/office/drawing/2014/main" id="{BEFE0597-50E6-4553-BBE6-57D584EB6F9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1" name="Text Box 69">
          <a:extLst>
            <a:ext uri="{FF2B5EF4-FFF2-40B4-BE49-F238E27FC236}">
              <a16:creationId xmlns:a16="http://schemas.microsoft.com/office/drawing/2014/main" id="{4FA39C24-1940-4F99-914F-B5A0137991B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2" name="Text Box 70">
          <a:extLst>
            <a:ext uri="{FF2B5EF4-FFF2-40B4-BE49-F238E27FC236}">
              <a16:creationId xmlns:a16="http://schemas.microsoft.com/office/drawing/2014/main" id="{59FF889A-9C6C-4E26-AE9C-E075E5E9E0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3" name="Text Box 71">
          <a:extLst>
            <a:ext uri="{FF2B5EF4-FFF2-40B4-BE49-F238E27FC236}">
              <a16:creationId xmlns:a16="http://schemas.microsoft.com/office/drawing/2014/main" id="{835B5B7F-CDEB-495C-87DB-B078646B2E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4" name="Text Box 72">
          <a:extLst>
            <a:ext uri="{FF2B5EF4-FFF2-40B4-BE49-F238E27FC236}">
              <a16:creationId xmlns:a16="http://schemas.microsoft.com/office/drawing/2014/main" id="{2F484C8B-A107-4939-991B-A7B6EF7FDC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45" name="Text Box 73">
          <a:extLst>
            <a:ext uri="{FF2B5EF4-FFF2-40B4-BE49-F238E27FC236}">
              <a16:creationId xmlns:a16="http://schemas.microsoft.com/office/drawing/2014/main" id="{ECBBD9FA-5701-4A7D-BF41-9B12A7DD2E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46" name="Text Box 46">
          <a:extLst>
            <a:ext uri="{FF2B5EF4-FFF2-40B4-BE49-F238E27FC236}">
              <a16:creationId xmlns:a16="http://schemas.microsoft.com/office/drawing/2014/main" id="{C6C10478-9916-488C-84A0-CBF82DF15CC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47" name="Text Box 43">
          <a:extLst>
            <a:ext uri="{FF2B5EF4-FFF2-40B4-BE49-F238E27FC236}">
              <a16:creationId xmlns:a16="http://schemas.microsoft.com/office/drawing/2014/main" id="{23ECD025-E057-4A06-86AC-6AEA3F3974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48" name="Text Box 46">
          <a:extLst>
            <a:ext uri="{FF2B5EF4-FFF2-40B4-BE49-F238E27FC236}">
              <a16:creationId xmlns:a16="http://schemas.microsoft.com/office/drawing/2014/main" id="{83671FB6-681D-47F8-9389-C8854C3D2AD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49" name="Text Box 43">
          <a:extLst>
            <a:ext uri="{FF2B5EF4-FFF2-40B4-BE49-F238E27FC236}">
              <a16:creationId xmlns:a16="http://schemas.microsoft.com/office/drawing/2014/main" id="{B2D27701-1343-4F99-BEF9-389DD4AA2F5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50" name="Text Box 65">
          <a:extLst>
            <a:ext uri="{FF2B5EF4-FFF2-40B4-BE49-F238E27FC236}">
              <a16:creationId xmlns:a16="http://schemas.microsoft.com/office/drawing/2014/main" id="{7BD19749-102F-4108-9AA6-1C37F64977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51" name="Text Box 91">
          <a:extLst>
            <a:ext uri="{FF2B5EF4-FFF2-40B4-BE49-F238E27FC236}">
              <a16:creationId xmlns:a16="http://schemas.microsoft.com/office/drawing/2014/main" id="{716C41DE-4FD5-4CC9-81A1-0AE2505940F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52" name="Text Box 65">
          <a:extLst>
            <a:ext uri="{FF2B5EF4-FFF2-40B4-BE49-F238E27FC236}">
              <a16:creationId xmlns:a16="http://schemas.microsoft.com/office/drawing/2014/main" id="{7CACBE27-01DC-4000-850F-0282E924353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53" name="Text Box 91">
          <a:extLst>
            <a:ext uri="{FF2B5EF4-FFF2-40B4-BE49-F238E27FC236}">
              <a16:creationId xmlns:a16="http://schemas.microsoft.com/office/drawing/2014/main" id="{A53C6D47-655A-4467-950B-050DE13AC0E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54" name="Text Box 46">
          <a:extLst>
            <a:ext uri="{FF2B5EF4-FFF2-40B4-BE49-F238E27FC236}">
              <a16:creationId xmlns:a16="http://schemas.microsoft.com/office/drawing/2014/main" id="{CB48F2B5-2C5D-4D73-9277-DAE1ADBB425F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55" name="Text Box 43">
          <a:extLst>
            <a:ext uri="{FF2B5EF4-FFF2-40B4-BE49-F238E27FC236}">
              <a16:creationId xmlns:a16="http://schemas.microsoft.com/office/drawing/2014/main" id="{2EEA1B13-F00E-440C-80B2-BEE64CB7AE7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56" name="Text Box 68">
          <a:extLst>
            <a:ext uri="{FF2B5EF4-FFF2-40B4-BE49-F238E27FC236}">
              <a16:creationId xmlns:a16="http://schemas.microsoft.com/office/drawing/2014/main" id="{724917CF-5CE7-4B04-9F5A-2ADE439D13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57" name="Text Box 69">
          <a:extLst>
            <a:ext uri="{FF2B5EF4-FFF2-40B4-BE49-F238E27FC236}">
              <a16:creationId xmlns:a16="http://schemas.microsoft.com/office/drawing/2014/main" id="{839B3513-DC2F-4908-AD24-232CD3720C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58" name="Text Box 70">
          <a:extLst>
            <a:ext uri="{FF2B5EF4-FFF2-40B4-BE49-F238E27FC236}">
              <a16:creationId xmlns:a16="http://schemas.microsoft.com/office/drawing/2014/main" id="{60204386-0F1E-4980-9E0C-4A1748D080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59" name="Text Box 71">
          <a:extLst>
            <a:ext uri="{FF2B5EF4-FFF2-40B4-BE49-F238E27FC236}">
              <a16:creationId xmlns:a16="http://schemas.microsoft.com/office/drawing/2014/main" id="{122AC204-7B7E-4BCD-92B4-3C3C4F29B3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0" name="Text Box 72">
          <a:extLst>
            <a:ext uri="{FF2B5EF4-FFF2-40B4-BE49-F238E27FC236}">
              <a16:creationId xmlns:a16="http://schemas.microsoft.com/office/drawing/2014/main" id="{7A90FBA9-F20C-4691-B8F2-513B8CCAC75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1" name="Text Box 73">
          <a:extLst>
            <a:ext uri="{FF2B5EF4-FFF2-40B4-BE49-F238E27FC236}">
              <a16:creationId xmlns:a16="http://schemas.microsoft.com/office/drawing/2014/main" id="{89AD5E6A-33C6-4C03-866C-1B6F99BE678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62" name="Text Box 46">
          <a:extLst>
            <a:ext uri="{FF2B5EF4-FFF2-40B4-BE49-F238E27FC236}">
              <a16:creationId xmlns:a16="http://schemas.microsoft.com/office/drawing/2014/main" id="{F3145785-896E-46BE-8C19-888A7C20E1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63" name="Text Box 43">
          <a:extLst>
            <a:ext uri="{FF2B5EF4-FFF2-40B4-BE49-F238E27FC236}">
              <a16:creationId xmlns:a16="http://schemas.microsoft.com/office/drawing/2014/main" id="{C7DC0C16-6E03-4D31-AD9B-A567D40DFE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64" name="Text Box 46">
          <a:extLst>
            <a:ext uri="{FF2B5EF4-FFF2-40B4-BE49-F238E27FC236}">
              <a16:creationId xmlns:a16="http://schemas.microsoft.com/office/drawing/2014/main" id="{61EE8A8B-046F-496D-B6E6-A1F6EBA28A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65" name="Text Box 43">
          <a:extLst>
            <a:ext uri="{FF2B5EF4-FFF2-40B4-BE49-F238E27FC236}">
              <a16:creationId xmlns:a16="http://schemas.microsoft.com/office/drawing/2014/main" id="{EA13DF12-6E28-44D2-8FD8-15E39410A82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6" name="Text Box 68">
          <a:extLst>
            <a:ext uri="{FF2B5EF4-FFF2-40B4-BE49-F238E27FC236}">
              <a16:creationId xmlns:a16="http://schemas.microsoft.com/office/drawing/2014/main" id="{04882CB0-9AC0-44F6-9361-8C9130CEBD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7" name="Text Box 69">
          <a:extLst>
            <a:ext uri="{FF2B5EF4-FFF2-40B4-BE49-F238E27FC236}">
              <a16:creationId xmlns:a16="http://schemas.microsoft.com/office/drawing/2014/main" id="{4C9363CF-CC8F-4015-8597-189D7D0BF7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8" name="Text Box 70">
          <a:extLst>
            <a:ext uri="{FF2B5EF4-FFF2-40B4-BE49-F238E27FC236}">
              <a16:creationId xmlns:a16="http://schemas.microsoft.com/office/drawing/2014/main" id="{448525E7-CD65-4E58-9BCD-BE8EC07767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69" name="Text Box 71">
          <a:extLst>
            <a:ext uri="{FF2B5EF4-FFF2-40B4-BE49-F238E27FC236}">
              <a16:creationId xmlns:a16="http://schemas.microsoft.com/office/drawing/2014/main" id="{6680725F-08B7-4244-A03E-4A18745ABCD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70" name="Text Box 72">
          <a:extLst>
            <a:ext uri="{FF2B5EF4-FFF2-40B4-BE49-F238E27FC236}">
              <a16:creationId xmlns:a16="http://schemas.microsoft.com/office/drawing/2014/main" id="{33BF92FC-735B-4B96-92C5-2706977C80F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71" name="Text Box 73">
          <a:extLst>
            <a:ext uri="{FF2B5EF4-FFF2-40B4-BE49-F238E27FC236}">
              <a16:creationId xmlns:a16="http://schemas.microsoft.com/office/drawing/2014/main" id="{5B395B3A-BD1E-43E8-890D-AB0681E02D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72" name="Text Box 46">
          <a:extLst>
            <a:ext uri="{FF2B5EF4-FFF2-40B4-BE49-F238E27FC236}">
              <a16:creationId xmlns:a16="http://schemas.microsoft.com/office/drawing/2014/main" id="{980B037A-7C13-4C31-802E-1521D213CB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73" name="Text Box 43">
          <a:extLst>
            <a:ext uri="{FF2B5EF4-FFF2-40B4-BE49-F238E27FC236}">
              <a16:creationId xmlns:a16="http://schemas.microsoft.com/office/drawing/2014/main" id="{E4F7C1C1-495A-4490-AF79-4FDB04C578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74" name="Text Box 46">
          <a:extLst>
            <a:ext uri="{FF2B5EF4-FFF2-40B4-BE49-F238E27FC236}">
              <a16:creationId xmlns:a16="http://schemas.microsoft.com/office/drawing/2014/main" id="{C9BE19A3-0851-4F22-A824-FBA76B3885C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75" name="Text Box 43">
          <a:extLst>
            <a:ext uri="{FF2B5EF4-FFF2-40B4-BE49-F238E27FC236}">
              <a16:creationId xmlns:a16="http://schemas.microsoft.com/office/drawing/2014/main" id="{667BDFCF-B997-428D-9025-28792500BC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76" name="Text Box 68">
          <a:extLst>
            <a:ext uri="{FF2B5EF4-FFF2-40B4-BE49-F238E27FC236}">
              <a16:creationId xmlns:a16="http://schemas.microsoft.com/office/drawing/2014/main" id="{57975BA4-79AC-41B0-AD76-E8B44577AB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77" name="Text Box 69">
          <a:extLst>
            <a:ext uri="{FF2B5EF4-FFF2-40B4-BE49-F238E27FC236}">
              <a16:creationId xmlns:a16="http://schemas.microsoft.com/office/drawing/2014/main" id="{0A386358-3A6E-42D0-ADAE-3EF5A96DA1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78" name="Text Box 70">
          <a:extLst>
            <a:ext uri="{FF2B5EF4-FFF2-40B4-BE49-F238E27FC236}">
              <a16:creationId xmlns:a16="http://schemas.microsoft.com/office/drawing/2014/main" id="{06271213-8EE3-4195-9DDA-F554B59374C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79" name="Text Box 71">
          <a:extLst>
            <a:ext uri="{FF2B5EF4-FFF2-40B4-BE49-F238E27FC236}">
              <a16:creationId xmlns:a16="http://schemas.microsoft.com/office/drawing/2014/main" id="{49862D94-2EAA-4727-8E34-782BC76072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80" name="Text Box 72">
          <a:extLst>
            <a:ext uri="{FF2B5EF4-FFF2-40B4-BE49-F238E27FC236}">
              <a16:creationId xmlns:a16="http://schemas.microsoft.com/office/drawing/2014/main" id="{D45B9786-FD0D-4BE7-8D4D-E9813C4F0C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781" name="Text Box 73">
          <a:extLst>
            <a:ext uri="{FF2B5EF4-FFF2-40B4-BE49-F238E27FC236}">
              <a16:creationId xmlns:a16="http://schemas.microsoft.com/office/drawing/2014/main" id="{AADA5E92-81A6-495D-971D-7AC8AAADB65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82" name="Text Box 46">
          <a:extLst>
            <a:ext uri="{FF2B5EF4-FFF2-40B4-BE49-F238E27FC236}">
              <a16:creationId xmlns:a16="http://schemas.microsoft.com/office/drawing/2014/main" id="{52FAD83E-4476-4687-AEA7-8E05D1C635B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83" name="Text Box 43">
          <a:extLst>
            <a:ext uri="{FF2B5EF4-FFF2-40B4-BE49-F238E27FC236}">
              <a16:creationId xmlns:a16="http://schemas.microsoft.com/office/drawing/2014/main" id="{02ACDA5B-19AF-45CE-9D07-D59F34CCA9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84" name="Text Box 46">
          <a:extLst>
            <a:ext uri="{FF2B5EF4-FFF2-40B4-BE49-F238E27FC236}">
              <a16:creationId xmlns:a16="http://schemas.microsoft.com/office/drawing/2014/main" id="{297497E1-6C71-42D8-BEB7-553E9C54CC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85" name="Text Box 43">
          <a:extLst>
            <a:ext uri="{FF2B5EF4-FFF2-40B4-BE49-F238E27FC236}">
              <a16:creationId xmlns:a16="http://schemas.microsoft.com/office/drawing/2014/main" id="{A575D7B8-D5D4-41B3-9C15-D6115217A3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86" name="Text Box 65">
          <a:extLst>
            <a:ext uri="{FF2B5EF4-FFF2-40B4-BE49-F238E27FC236}">
              <a16:creationId xmlns:a16="http://schemas.microsoft.com/office/drawing/2014/main" id="{4CE1B0F5-3C8C-4500-AC7A-6E1C3082DA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87" name="Text Box 91">
          <a:extLst>
            <a:ext uri="{FF2B5EF4-FFF2-40B4-BE49-F238E27FC236}">
              <a16:creationId xmlns:a16="http://schemas.microsoft.com/office/drawing/2014/main" id="{78C3DEFF-D53C-41AB-91D4-B3CAB0DDB98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88" name="Text Box 65">
          <a:extLst>
            <a:ext uri="{FF2B5EF4-FFF2-40B4-BE49-F238E27FC236}">
              <a16:creationId xmlns:a16="http://schemas.microsoft.com/office/drawing/2014/main" id="{41349278-0F46-4596-8A6C-96211F1BA5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789" name="Text Box 91">
          <a:extLst>
            <a:ext uri="{FF2B5EF4-FFF2-40B4-BE49-F238E27FC236}">
              <a16:creationId xmlns:a16="http://schemas.microsoft.com/office/drawing/2014/main" id="{7C8DC24D-F685-4557-AEAD-707EC2D4E16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90" name="Text Box 46">
          <a:extLst>
            <a:ext uri="{FF2B5EF4-FFF2-40B4-BE49-F238E27FC236}">
              <a16:creationId xmlns:a16="http://schemas.microsoft.com/office/drawing/2014/main" id="{A10A37E7-B6E0-4EBB-A23C-973D83B16E6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791" name="Text Box 43">
          <a:extLst>
            <a:ext uri="{FF2B5EF4-FFF2-40B4-BE49-F238E27FC236}">
              <a16:creationId xmlns:a16="http://schemas.microsoft.com/office/drawing/2014/main" id="{9BC42390-5AC4-4CA5-BC71-59A905956D33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2" name="Text Box 68">
          <a:extLst>
            <a:ext uri="{FF2B5EF4-FFF2-40B4-BE49-F238E27FC236}">
              <a16:creationId xmlns:a16="http://schemas.microsoft.com/office/drawing/2014/main" id="{06DA375D-DF9E-4213-92F1-E04BB363CA5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3" name="Text Box 69">
          <a:extLst>
            <a:ext uri="{FF2B5EF4-FFF2-40B4-BE49-F238E27FC236}">
              <a16:creationId xmlns:a16="http://schemas.microsoft.com/office/drawing/2014/main" id="{F4CA6719-F05A-4427-A75E-7F47F5F82F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4" name="Text Box 70">
          <a:extLst>
            <a:ext uri="{FF2B5EF4-FFF2-40B4-BE49-F238E27FC236}">
              <a16:creationId xmlns:a16="http://schemas.microsoft.com/office/drawing/2014/main" id="{0D92473E-213D-4EDD-A029-D31ACCAB3B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5" name="Text Box 71">
          <a:extLst>
            <a:ext uri="{FF2B5EF4-FFF2-40B4-BE49-F238E27FC236}">
              <a16:creationId xmlns:a16="http://schemas.microsoft.com/office/drawing/2014/main" id="{708898DF-DA09-4318-B920-AB3398AB10C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6" name="Text Box 72">
          <a:extLst>
            <a:ext uri="{FF2B5EF4-FFF2-40B4-BE49-F238E27FC236}">
              <a16:creationId xmlns:a16="http://schemas.microsoft.com/office/drawing/2014/main" id="{E11BA218-A33F-41D7-AC71-93F798B9F3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797" name="Text Box 73">
          <a:extLst>
            <a:ext uri="{FF2B5EF4-FFF2-40B4-BE49-F238E27FC236}">
              <a16:creationId xmlns:a16="http://schemas.microsoft.com/office/drawing/2014/main" id="{27206196-8FB0-459E-9A15-153A6FD148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98" name="Text Box 46">
          <a:extLst>
            <a:ext uri="{FF2B5EF4-FFF2-40B4-BE49-F238E27FC236}">
              <a16:creationId xmlns:a16="http://schemas.microsoft.com/office/drawing/2014/main" id="{C2DD3CAF-F010-41A9-B51A-3DBA499892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799" name="Text Box 43">
          <a:extLst>
            <a:ext uri="{FF2B5EF4-FFF2-40B4-BE49-F238E27FC236}">
              <a16:creationId xmlns:a16="http://schemas.microsoft.com/office/drawing/2014/main" id="{7398D557-20A0-476B-B4DA-6774FA0553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00" name="Text Box 46">
          <a:extLst>
            <a:ext uri="{FF2B5EF4-FFF2-40B4-BE49-F238E27FC236}">
              <a16:creationId xmlns:a16="http://schemas.microsoft.com/office/drawing/2014/main" id="{A2C8D5AB-0C91-4734-A5CC-874D9C42B2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01" name="Text Box 43">
          <a:extLst>
            <a:ext uri="{FF2B5EF4-FFF2-40B4-BE49-F238E27FC236}">
              <a16:creationId xmlns:a16="http://schemas.microsoft.com/office/drawing/2014/main" id="{8193E6E3-8C98-40AD-B135-7C6A9901FE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2" name="Text Box 68">
          <a:extLst>
            <a:ext uri="{FF2B5EF4-FFF2-40B4-BE49-F238E27FC236}">
              <a16:creationId xmlns:a16="http://schemas.microsoft.com/office/drawing/2014/main" id="{51F58B14-BB16-453D-81AF-0196B37F081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3" name="Text Box 69">
          <a:extLst>
            <a:ext uri="{FF2B5EF4-FFF2-40B4-BE49-F238E27FC236}">
              <a16:creationId xmlns:a16="http://schemas.microsoft.com/office/drawing/2014/main" id="{12BC211F-2B22-4B28-88B4-42F023BE5C5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4" name="Text Box 70">
          <a:extLst>
            <a:ext uri="{FF2B5EF4-FFF2-40B4-BE49-F238E27FC236}">
              <a16:creationId xmlns:a16="http://schemas.microsoft.com/office/drawing/2014/main" id="{A2E75408-10EE-4966-9445-6BAD6FC7AC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5" name="Text Box 71">
          <a:extLst>
            <a:ext uri="{FF2B5EF4-FFF2-40B4-BE49-F238E27FC236}">
              <a16:creationId xmlns:a16="http://schemas.microsoft.com/office/drawing/2014/main" id="{04E6F94B-173A-4F5A-8735-C6C7050853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6" name="Text Box 72">
          <a:extLst>
            <a:ext uri="{FF2B5EF4-FFF2-40B4-BE49-F238E27FC236}">
              <a16:creationId xmlns:a16="http://schemas.microsoft.com/office/drawing/2014/main" id="{1039B319-72DE-4429-9933-34315E8D833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07" name="Text Box 73">
          <a:extLst>
            <a:ext uri="{FF2B5EF4-FFF2-40B4-BE49-F238E27FC236}">
              <a16:creationId xmlns:a16="http://schemas.microsoft.com/office/drawing/2014/main" id="{F78CC776-69F6-43CE-B375-93C1D219ECD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08" name="Text Box 46">
          <a:extLst>
            <a:ext uri="{FF2B5EF4-FFF2-40B4-BE49-F238E27FC236}">
              <a16:creationId xmlns:a16="http://schemas.microsoft.com/office/drawing/2014/main" id="{403CBF2F-3A34-495E-A80B-701F290C618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09" name="Text Box 43">
          <a:extLst>
            <a:ext uri="{FF2B5EF4-FFF2-40B4-BE49-F238E27FC236}">
              <a16:creationId xmlns:a16="http://schemas.microsoft.com/office/drawing/2014/main" id="{A6C12513-9404-42C1-8228-CB9F3967D7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10" name="Text Box 46">
          <a:extLst>
            <a:ext uri="{FF2B5EF4-FFF2-40B4-BE49-F238E27FC236}">
              <a16:creationId xmlns:a16="http://schemas.microsoft.com/office/drawing/2014/main" id="{FFA104D4-ECF7-41E3-BD18-AB3E2EF6EE0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11" name="Text Box 43">
          <a:extLst>
            <a:ext uri="{FF2B5EF4-FFF2-40B4-BE49-F238E27FC236}">
              <a16:creationId xmlns:a16="http://schemas.microsoft.com/office/drawing/2014/main" id="{D9AF930E-DBB6-49FE-A5D4-2E1D19640A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2" name="Text Box 68">
          <a:extLst>
            <a:ext uri="{FF2B5EF4-FFF2-40B4-BE49-F238E27FC236}">
              <a16:creationId xmlns:a16="http://schemas.microsoft.com/office/drawing/2014/main" id="{0C5183DA-D64B-4825-8067-5F8D6309822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3" name="Text Box 69">
          <a:extLst>
            <a:ext uri="{FF2B5EF4-FFF2-40B4-BE49-F238E27FC236}">
              <a16:creationId xmlns:a16="http://schemas.microsoft.com/office/drawing/2014/main" id="{B578F7E4-3A07-49D5-BE0A-4066F5A5027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4" name="Text Box 70">
          <a:extLst>
            <a:ext uri="{FF2B5EF4-FFF2-40B4-BE49-F238E27FC236}">
              <a16:creationId xmlns:a16="http://schemas.microsoft.com/office/drawing/2014/main" id="{A06A24AD-40A6-4371-A07A-6302797042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5" name="Text Box 71">
          <a:extLst>
            <a:ext uri="{FF2B5EF4-FFF2-40B4-BE49-F238E27FC236}">
              <a16:creationId xmlns:a16="http://schemas.microsoft.com/office/drawing/2014/main" id="{1D732234-5A5B-425F-90C2-0513586AA3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6" name="Text Box 72">
          <a:extLst>
            <a:ext uri="{FF2B5EF4-FFF2-40B4-BE49-F238E27FC236}">
              <a16:creationId xmlns:a16="http://schemas.microsoft.com/office/drawing/2014/main" id="{52C16EA5-BA28-452C-90C5-7A5CDE5B29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17" name="Text Box 73">
          <a:extLst>
            <a:ext uri="{FF2B5EF4-FFF2-40B4-BE49-F238E27FC236}">
              <a16:creationId xmlns:a16="http://schemas.microsoft.com/office/drawing/2014/main" id="{1A260749-778D-4FFC-A806-197C8B4C5E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18" name="Text Box 46">
          <a:extLst>
            <a:ext uri="{FF2B5EF4-FFF2-40B4-BE49-F238E27FC236}">
              <a16:creationId xmlns:a16="http://schemas.microsoft.com/office/drawing/2014/main" id="{14D63497-851B-4965-AD8A-C46035805D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19" name="Text Box 43">
          <a:extLst>
            <a:ext uri="{FF2B5EF4-FFF2-40B4-BE49-F238E27FC236}">
              <a16:creationId xmlns:a16="http://schemas.microsoft.com/office/drawing/2014/main" id="{1A305CFC-3CFF-485D-8F9E-6AF592B525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20" name="Text Box 46">
          <a:extLst>
            <a:ext uri="{FF2B5EF4-FFF2-40B4-BE49-F238E27FC236}">
              <a16:creationId xmlns:a16="http://schemas.microsoft.com/office/drawing/2014/main" id="{97CF66F5-2E98-4A50-9314-A6863F69B09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21" name="Text Box 43">
          <a:extLst>
            <a:ext uri="{FF2B5EF4-FFF2-40B4-BE49-F238E27FC236}">
              <a16:creationId xmlns:a16="http://schemas.microsoft.com/office/drawing/2014/main" id="{F2C01979-2F8E-4537-9733-B4741B1CDE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22" name="Text Box 10">
          <a:extLst>
            <a:ext uri="{FF2B5EF4-FFF2-40B4-BE49-F238E27FC236}">
              <a16:creationId xmlns:a16="http://schemas.microsoft.com/office/drawing/2014/main" id="{259E5730-89CD-40E5-990E-82EEBA493F9E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23" name="Text Box 11">
          <a:extLst>
            <a:ext uri="{FF2B5EF4-FFF2-40B4-BE49-F238E27FC236}">
              <a16:creationId xmlns:a16="http://schemas.microsoft.com/office/drawing/2014/main" id="{2C8E7794-523B-4B6D-B445-4F3C6EBBC455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24" name="Text Box 65">
          <a:extLst>
            <a:ext uri="{FF2B5EF4-FFF2-40B4-BE49-F238E27FC236}">
              <a16:creationId xmlns:a16="http://schemas.microsoft.com/office/drawing/2014/main" id="{75B5A397-5F62-4798-90EF-67B60C3663A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25" name="Text Box 91">
          <a:extLst>
            <a:ext uri="{FF2B5EF4-FFF2-40B4-BE49-F238E27FC236}">
              <a16:creationId xmlns:a16="http://schemas.microsoft.com/office/drawing/2014/main" id="{146E20D1-E330-4B04-850C-D01CB86AFE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26" name="Text Box 65">
          <a:extLst>
            <a:ext uri="{FF2B5EF4-FFF2-40B4-BE49-F238E27FC236}">
              <a16:creationId xmlns:a16="http://schemas.microsoft.com/office/drawing/2014/main" id="{B16D399D-DC0A-482A-ADE6-A28D3135E0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27" name="Text Box 91">
          <a:extLst>
            <a:ext uri="{FF2B5EF4-FFF2-40B4-BE49-F238E27FC236}">
              <a16:creationId xmlns:a16="http://schemas.microsoft.com/office/drawing/2014/main" id="{4F39548D-6A11-49A6-B6BD-2B61D1E8B8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828" name="Text Box 46">
          <a:extLst>
            <a:ext uri="{FF2B5EF4-FFF2-40B4-BE49-F238E27FC236}">
              <a16:creationId xmlns:a16="http://schemas.microsoft.com/office/drawing/2014/main" id="{6BFDB834-410C-4020-B4CA-C667E3F8F44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829" name="Text Box 43">
          <a:extLst>
            <a:ext uri="{FF2B5EF4-FFF2-40B4-BE49-F238E27FC236}">
              <a16:creationId xmlns:a16="http://schemas.microsoft.com/office/drawing/2014/main" id="{2DA44845-905E-40CB-A4C4-6764C546B114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0" name="Text Box 68">
          <a:extLst>
            <a:ext uri="{FF2B5EF4-FFF2-40B4-BE49-F238E27FC236}">
              <a16:creationId xmlns:a16="http://schemas.microsoft.com/office/drawing/2014/main" id="{41B0B2D2-8F04-4058-8804-7297F73206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1" name="Text Box 69">
          <a:extLst>
            <a:ext uri="{FF2B5EF4-FFF2-40B4-BE49-F238E27FC236}">
              <a16:creationId xmlns:a16="http://schemas.microsoft.com/office/drawing/2014/main" id="{9A7FF7CB-A9FF-42A3-86AC-3E160814674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2" name="Text Box 70">
          <a:extLst>
            <a:ext uri="{FF2B5EF4-FFF2-40B4-BE49-F238E27FC236}">
              <a16:creationId xmlns:a16="http://schemas.microsoft.com/office/drawing/2014/main" id="{A35EE341-EA2D-403C-BE6E-7AB6775076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3" name="Text Box 71">
          <a:extLst>
            <a:ext uri="{FF2B5EF4-FFF2-40B4-BE49-F238E27FC236}">
              <a16:creationId xmlns:a16="http://schemas.microsoft.com/office/drawing/2014/main" id="{3B8A3260-74CF-48AD-A2D6-D69795C697F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4" name="Text Box 72">
          <a:extLst>
            <a:ext uri="{FF2B5EF4-FFF2-40B4-BE49-F238E27FC236}">
              <a16:creationId xmlns:a16="http://schemas.microsoft.com/office/drawing/2014/main" id="{25024689-28EA-4370-99E4-AFB297D83C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35" name="Text Box 73">
          <a:extLst>
            <a:ext uri="{FF2B5EF4-FFF2-40B4-BE49-F238E27FC236}">
              <a16:creationId xmlns:a16="http://schemas.microsoft.com/office/drawing/2014/main" id="{D43772E2-528E-457D-B204-FE0EE315AB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36" name="Text Box 46">
          <a:extLst>
            <a:ext uri="{FF2B5EF4-FFF2-40B4-BE49-F238E27FC236}">
              <a16:creationId xmlns:a16="http://schemas.microsoft.com/office/drawing/2014/main" id="{44FCF736-020C-4A51-9AEE-736080907C5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37" name="Text Box 43">
          <a:extLst>
            <a:ext uri="{FF2B5EF4-FFF2-40B4-BE49-F238E27FC236}">
              <a16:creationId xmlns:a16="http://schemas.microsoft.com/office/drawing/2014/main" id="{6E164333-9C73-4E59-94D6-DEAD673C19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38" name="Text Box 46">
          <a:extLst>
            <a:ext uri="{FF2B5EF4-FFF2-40B4-BE49-F238E27FC236}">
              <a16:creationId xmlns:a16="http://schemas.microsoft.com/office/drawing/2014/main" id="{B54985FD-7BD5-4BEA-A870-B1548C32787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39" name="Text Box 43">
          <a:extLst>
            <a:ext uri="{FF2B5EF4-FFF2-40B4-BE49-F238E27FC236}">
              <a16:creationId xmlns:a16="http://schemas.microsoft.com/office/drawing/2014/main" id="{D77717DB-CC68-4551-9133-6A3551BB96A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0" name="Text Box 68">
          <a:extLst>
            <a:ext uri="{FF2B5EF4-FFF2-40B4-BE49-F238E27FC236}">
              <a16:creationId xmlns:a16="http://schemas.microsoft.com/office/drawing/2014/main" id="{9B7B5221-48DD-445F-A6F5-63A446BD88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1" name="Text Box 69">
          <a:extLst>
            <a:ext uri="{FF2B5EF4-FFF2-40B4-BE49-F238E27FC236}">
              <a16:creationId xmlns:a16="http://schemas.microsoft.com/office/drawing/2014/main" id="{FBB4DABE-9E0C-4F23-9FBE-9CA97991EFC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2" name="Text Box 70">
          <a:extLst>
            <a:ext uri="{FF2B5EF4-FFF2-40B4-BE49-F238E27FC236}">
              <a16:creationId xmlns:a16="http://schemas.microsoft.com/office/drawing/2014/main" id="{A8B268D4-53D6-428C-9179-026D4A14A2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3" name="Text Box 71">
          <a:extLst>
            <a:ext uri="{FF2B5EF4-FFF2-40B4-BE49-F238E27FC236}">
              <a16:creationId xmlns:a16="http://schemas.microsoft.com/office/drawing/2014/main" id="{0CDA7357-FD15-43DD-AC85-7447C7E03C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4" name="Text Box 72">
          <a:extLst>
            <a:ext uri="{FF2B5EF4-FFF2-40B4-BE49-F238E27FC236}">
              <a16:creationId xmlns:a16="http://schemas.microsoft.com/office/drawing/2014/main" id="{A5BA9DED-C4E7-45A3-9AA8-0B27A83BE8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45" name="Text Box 73">
          <a:extLst>
            <a:ext uri="{FF2B5EF4-FFF2-40B4-BE49-F238E27FC236}">
              <a16:creationId xmlns:a16="http://schemas.microsoft.com/office/drawing/2014/main" id="{08CE25C7-EFB6-4BC8-817C-22FC0153A8B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46" name="Text Box 46">
          <a:extLst>
            <a:ext uri="{FF2B5EF4-FFF2-40B4-BE49-F238E27FC236}">
              <a16:creationId xmlns:a16="http://schemas.microsoft.com/office/drawing/2014/main" id="{AD0127D0-218B-4296-9F82-0D156679813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47" name="Text Box 43">
          <a:extLst>
            <a:ext uri="{FF2B5EF4-FFF2-40B4-BE49-F238E27FC236}">
              <a16:creationId xmlns:a16="http://schemas.microsoft.com/office/drawing/2014/main" id="{F32D4059-81C5-4929-8492-DC01112868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48" name="Text Box 46">
          <a:extLst>
            <a:ext uri="{FF2B5EF4-FFF2-40B4-BE49-F238E27FC236}">
              <a16:creationId xmlns:a16="http://schemas.microsoft.com/office/drawing/2014/main" id="{E73480F7-2D0D-4C94-861F-44ABE32721D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49" name="Text Box 43">
          <a:extLst>
            <a:ext uri="{FF2B5EF4-FFF2-40B4-BE49-F238E27FC236}">
              <a16:creationId xmlns:a16="http://schemas.microsoft.com/office/drawing/2014/main" id="{A97BDF1D-9335-48FA-B1BC-AD69138DEB7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0" name="Text Box 68">
          <a:extLst>
            <a:ext uri="{FF2B5EF4-FFF2-40B4-BE49-F238E27FC236}">
              <a16:creationId xmlns:a16="http://schemas.microsoft.com/office/drawing/2014/main" id="{CC4019E3-C19E-46F4-B398-F996A586BA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1" name="Text Box 69">
          <a:extLst>
            <a:ext uri="{FF2B5EF4-FFF2-40B4-BE49-F238E27FC236}">
              <a16:creationId xmlns:a16="http://schemas.microsoft.com/office/drawing/2014/main" id="{02F5653C-E311-4DD4-9C62-7D23F293FA2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2" name="Text Box 70">
          <a:extLst>
            <a:ext uri="{FF2B5EF4-FFF2-40B4-BE49-F238E27FC236}">
              <a16:creationId xmlns:a16="http://schemas.microsoft.com/office/drawing/2014/main" id="{75D7E5E4-D794-4496-8DE6-E41DB07E6C5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3" name="Text Box 71">
          <a:extLst>
            <a:ext uri="{FF2B5EF4-FFF2-40B4-BE49-F238E27FC236}">
              <a16:creationId xmlns:a16="http://schemas.microsoft.com/office/drawing/2014/main" id="{37366D4C-9CB7-4A35-BD4E-A0D163565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4" name="Text Box 72">
          <a:extLst>
            <a:ext uri="{FF2B5EF4-FFF2-40B4-BE49-F238E27FC236}">
              <a16:creationId xmlns:a16="http://schemas.microsoft.com/office/drawing/2014/main" id="{1C301517-B41E-47F8-8068-66F8F97530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55" name="Text Box 73">
          <a:extLst>
            <a:ext uri="{FF2B5EF4-FFF2-40B4-BE49-F238E27FC236}">
              <a16:creationId xmlns:a16="http://schemas.microsoft.com/office/drawing/2014/main" id="{144BDB02-93D9-4EA4-9960-844421D571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56" name="Text Box 46">
          <a:extLst>
            <a:ext uri="{FF2B5EF4-FFF2-40B4-BE49-F238E27FC236}">
              <a16:creationId xmlns:a16="http://schemas.microsoft.com/office/drawing/2014/main" id="{1783EEF3-C504-447A-870D-B1A0446C69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57" name="Text Box 43">
          <a:extLst>
            <a:ext uri="{FF2B5EF4-FFF2-40B4-BE49-F238E27FC236}">
              <a16:creationId xmlns:a16="http://schemas.microsoft.com/office/drawing/2014/main" id="{B9AA9B5B-BA68-4208-A6CD-BC30929101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58" name="Text Box 46">
          <a:extLst>
            <a:ext uri="{FF2B5EF4-FFF2-40B4-BE49-F238E27FC236}">
              <a16:creationId xmlns:a16="http://schemas.microsoft.com/office/drawing/2014/main" id="{3C527FB6-A802-4CC0-AAF4-2E7FE31B313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59" name="Text Box 43">
          <a:extLst>
            <a:ext uri="{FF2B5EF4-FFF2-40B4-BE49-F238E27FC236}">
              <a16:creationId xmlns:a16="http://schemas.microsoft.com/office/drawing/2014/main" id="{E579FB03-B926-443B-A5E0-017DC0B3D19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644D8C8B-5B33-4D4F-A3BB-CD12EC1AABF9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61" name="Text Box 11">
          <a:extLst>
            <a:ext uri="{FF2B5EF4-FFF2-40B4-BE49-F238E27FC236}">
              <a16:creationId xmlns:a16="http://schemas.microsoft.com/office/drawing/2014/main" id="{6A8DD97F-6200-4DDC-A9CC-5D6E381E8CA7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62" name="Text Box 65">
          <a:extLst>
            <a:ext uri="{FF2B5EF4-FFF2-40B4-BE49-F238E27FC236}">
              <a16:creationId xmlns:a16="http://schemas.microsoft.com/office/drawing/2014/main" id="{F9746054-CAA2-4280-836A-67CDBC4830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63" name="Text Box 91">
          <a:extLst>
            <a:ext uri="{FF2B5EF4-FFF2-40B4-BE49-F238E27FC236}">
              <a16:creationId xmlns:a16="http://schemas.microsoft.com/office/drawing/2014/main" id="{645E1F09-F41E-4DB9-8AD0-A0315CC1CC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64" name="Text Box 65">
          <a:extLst>
            <a:ext uri="{FF2B5EF4-FFF2-40B4-BE49-F238E27FC236}">
              <a16:creationId xmlns:a16="http://schemas.microsoft.com/office/drawing/2014/main" id="{8BB1DC9B-AD7C-4A52-8832-66A761BDB3B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865" name="Text Box 91">
          <a:extLst>
            <a:ext uri="{FF2B5EF4-FFF2-40B4-BE49-F238E27FC236}">
              <a16:creationId xmlns:a16="http://schemas.microsoft.com/office/drawing/2014/main" id="{B8CD53CB-D009-46B3-9ACF-D2EDEA76E2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866" name="Text Box 46">
          <a:extLst>
            <a:ext uri="{FF2B5EF4-FFF2-40B4-BE49-F238E27FC236}">
              <a16:creationId xmlns:a16="http://schemas.microsoft.com/office/drawing/2014/main" id="{944B7B27-E4CB-451A-8F1B-87191ACBFC5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867" name="Text Box 43">
          <a:extLst>
            <a:ext uri="{FF2B5EF4-FFF2-40B4-BE49-F238E27FC236}">
              <a16:creationId xmlns:a16="http://schemas.microsoft.com/office/drawing/2014/main" id="{2D485997-DCC7-4AF0-BFAE-E50CA5E474A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68" name="Text Box 68">
          <a:extLst>
            <a:ext uri="{FF2B5EF4-FFF2-40B4-BE49-F238E27FC236}">
              <a16:creationId xmlns:a16="http://schemas.microsoft.com/office/drawing/2014/main" id="{94847479-BE9F-438E-AD89-03148D3EF6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69" name="Text Box 69">
          <a:extLst>
            <a:ext uri="{FF2B5EF4-FFF2-40B4-BE49-F238E27FC236}">
              <a16:creationId xmlns:a16="http://schemas.microsoft.com/office/drawing/2014/main" id="{B93EAF3E-A7C4-4E3F-8885-EC1DB79297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0" name="Text Box 70">
          <a:extLst>
            <a:ext uri="{FF2B5EF4-FFF2-40B4-BE49-F238E27FC236}">
              <a16:creationId xmlns:a16="http://schemas.microsoft.com/office/drawing/2014/main" id="{4AB91014-CCCC-44C9-802A-A7C80A21ED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1" name="Text Box 71">
          <a:extLst>
            <a:ext uri="{FF2B5EF4-FFF2-40B4-BE49-F238E27FC236}">
              <a16:creationId xmlns:a16="http://schemas.microsoft.com/office/drawing/2014/main" id="{240D826B-BD1A-4904-884D-61247EE0855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2" name="Text Box 72">
          <a:extLst>
            <a:ext uri="{FF2B5EF4-FFF2-40B4-BE49-F238E27FC236}">
              <a16:creationId xmlns:a16="http://schemas.microsoft.com/office/drawing/2014/main" id="{69EB8DF7-2D32-4979-BB61-25E187F79AD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3" name="Text Box 73">
          <a:extLst>
            <a:ext uri="{FF2B5EF4-FFF2-40B4-BE49-F238E27FC236}">
              <a16:creationId xmlns:a16="http://schemas.microsoft.com/office/drawing/2014/main" id="{D48558B6-B4BA-4B7A-A868-2186F51C3E4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74" name="Text Box 46">
          <a:extLst>
            <a:ext uri="{FF2B5EF4-FFF2-40B4-BE49-F238E27FC236}">
              <a16:creationId xmlns:a16="http://schemas.microsoft.com/office/drawing/2014/main" id="{11D67912-D321-4E00-B13E-C67D8811366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75" name="Text Box 43">
          <a:extLst>
            <a:ext uri="{FF2B5EF4-FFF2-40B4-BE49-F238E27FC236}">
              <a16:creationId xmlns:a16="http://schemas.microsoft.com/office/drawing/2014/main" id="{9D6DE21F-A7FF-4442-B910-888F634990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76" name="Text Box 46">
          <a:extLst>
            <a:ext uri="{FF2B5EF4-FFF2-40B4-BE49-F238E27FC236}">
              <a16:creationId xmlns:a16="http://schemas.microsoft.com/office/drawing/2014/main" id="{AFC85C2F-D7AA-4557-91B8-9723BA9308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77" name="Text Box 43">
          <a:extLst>
            <a:ext uri="{FF2B5EF4-FFF2-40B4-BE49-F238E27FC236}">
              <a16:creationId xmlns:a16="http://schemas.microsoft.com/office/drawing/2014/main" id="{939A04B2-1FED-46D7-8AF9-1C397017BD6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8" name="Text Box 68">
          <a:extLst>
            <a:ext uri="{FF2B5EF4-FFF2-40B4-BE49-F238E27FC236}">
              <a16:creationId xmlns:a16="http://schemas.microsoft.com/office/drawing/2014/main" id="{ADF1C9FA-318C-48B9-9B92-7B8C26AD2D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79" name="Text Box 69">
          <a:extLst>
            <a:ext uri="{FF2B5EF4-FFF2-40B4-BE49-F238E27FC236}">
              <a16:creationId xmlns:a16="http://schemas.microsoft.com/office/drawing/2014/main" id="{8E35F70E-7308-43C7-AFA2-3CE9447B09F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80" name="Text Box 70">
          <a:extLst>
            <a:ext uri="{FF2B5EF4-FFF2-40B4-BE49-F238E27FC236}">
              <a16:creationId xmlns:a16="http://schemas.microsoft.com/office/drawing/2014/main" id="{7E6AC752-C740-41C5-8B68-FE8FD604135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81" name="Text Box 71">
          <a:extLst>
            <a:ext uri="{FF2B5EF4-FFF2-40B4-BE49-F238E27FC236}">
              <a16:creationId xmlns:a16="http://schemas.microsoft.com/office/drawing/2014/main" id="{147ADA55-17AB-4CFB-B21C-39CAB479C35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82" name="Text Box 72">
          <a:extLst>
            <a:ext uri="{FF2B5EF4-FFF2-40B4-BE49-F238E27FC236}">
              <a16:creationId xmlns:a16="http://schemas.microsoft.com/office/drawing/2014/main" id="{0D1CEFFA-BD8C-4A26-94F1-4ACE1B7F7D0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883" name="Text Box 73">
          <a:extLst>
            <a:ext uri="{FF2B5EF4-FFF2-40B4-BE49-F238E27FC236}">
              <a16:creationId xmlns:a16="http://schemas.microsoft.com/office/drawing/2014/main" id="{EB2BA38D-D45F-44AF-93F9-5F4A77B5E3F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84" name="Text Box 46">
          <a:extLst>
            <a:ext uri="{FF2B5EF4-FFF2-40B4-BE49-F238E27FC236}">
              <a16:creationId xmlns:a16="http://schemas.microsoft.com/office/drawing/2014/main" id="{1DAF6B3F-5E98-4299-BFA5-484C7F300D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85" name="Text Box 43">
          <a:extLst>
            <a:ext uri="{FF2B5EF4-FFF2-40B4-BE49-F238E27FC236}">
              <a16:creationId xmlns:a16="http://schemas.microsoft.com/office/drawing/2014/main" id="{BB78E78E-603F-43F5-A8DD-AF06B693D0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EC3C6DBD-BC2F-4BB9-B4E9-048EBB9F92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389202EE-2479-4646-AB7E-E8B02E294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88" name="Text Box 68">
          <a:extLst>
            <a:ext uri="{FF2B5EF4-FFF2-40B4-BE49-F238E27FC236}">
              <a16:creationId xmlns:a16="http://schemas.microsoft.com/office/drawing/2014/main" id="{04C8F386-6440-44EE-9BFA-B514F1C353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89" name="Text Box 69">
          <a:extLst>
            <a:ext uri="{FF2B5EF4-FFF2-40B4-BE49-F238E27FC236}">
              <a16:creationId xmlns:a16="http://schemas.microsoft.com/office/drawing/2014/main" id="{A5F68AB3-2D78-4790-A1DA-C5729C48014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90" name="Text Box 70">
          <a:extLst>
            <a:ext uri="{FF2B5EF4-FFF2-40B4-BE49-F238E27FC236}">
              <a16:creationId xmlns:a16="http://schemas.microsoft.com/office/drawing/2014/main" id="{68639F8F-4733-4227-98EA-3216890FE0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91" name="Text Box 71">
          <a:extLst>
            <a:ext uri="{FF2B5EF4-FFF2-40B4-BE49-F238E27FC236}">
              <a16:creationId xmlns:a16="http://schemas.microsoft.com/office/drawing/2014/main" id="{CB68C410-820D-4FDD-9492-A3F279C5B20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92" name="Text Box 72">
          <a:extLst>
            <a:ext uri="{FF2B5EF4-FFF2-40B4-BE49-F238E27FC236}">
              <a16:creationId xmlns:a16="http://schemas.microsoft.com/office/drawing/2014/main" id="{B2BAC5EE-8F49-4E76-8DB8-A043B837E0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893" name="Text Box 73">
          <a:extLst>
            <a:ext uri="{FF2B5EF4-FFF2-40B4-BE49-F238E27FC236}">
              <a16:creationId xmlns:a16="http://schemas.microsoft.com/office/drawing/2014/main" id="{35BF22CD-540F-4352-B4CC-7CCFEF39B3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94" name="Text Box 46">
          <a:extLst>
            <a:ext uri="{FF2B5EF4-FFF2-40B4-BE49-F238E27FC236}">
              <a16:creationId xmlns:a16="http://schemas.microsoft.com/office/drawing/2014/main" id="{7A8734FF-2E5F-41D2-B6C2-D5FA2D68E00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95" name="Text Box 43">
          <a:extLst>
            <a:ext uri="{FF2B5EF4-FFF2-40B4-BE49-F238E27FC236}">
              <a16:creationId xmlns:a16="http://schemas.microsoft.com/office/drawing/2014/main" id="{3D187E68-462D-4BC7-9F73-E0BECB5F91E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DB465F8E-C0E8-4E83-879F-C44BCCD49B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801CB6DE-82CE-40CF-9D62-C03CE457A3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98" name="Text Box 10">
          <a:extLst>
            <a:ext uri="{FF2B5EF4-FFF2-40B4-BE49-F238E27FC236}">
              <a16:creationId xmlns:a16="http://schemas.microsoft.com/office/drawing/2014/main" id="{71E800B7-A195-412B-9A6A-CF28588DA65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899" name="Text Box 11">
          <a:extLst>
            <a:ext uri="{FF2B5EF4-FFF2-40B4-BE49-F238E27FC236}">
              <a16:creationId xmlns:a16="http://schemas.microsoft.com/office/drawing/2014/main" id="{E59EBB81-79D5-4A05-8C3C-3168AF1E8431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00" name="Text Box 65">
          <a:extLst>
            <a:ext uri="{FF2B5EF4-FFF2-40B4-BE49-F238E27FC236}">
              <a16:creationId xmlns:a16="http://schemas.microsoft.com/office/drawing/2014/main" id="{1D21D8CC-E510-4BB3-B0B6-8A9D32B5BB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01" name="Text Box 91">
          <a:extLst>
            <a:ext uri="{FF2B5EF4-FFF2-40B4-BE49-F238E27FC236}">
              <a16:creationId xmlns:a16="http://schemas.microsoft.com/office/drawing/2014/main" id="{5800467B-2478-46B2-99A0-1A22AE9AD0C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02" name="Text Box 65">
          <a:extLst>
            <a:ext uri="{FF2B5EF4-FFF2-40B4-BE49-F238E27FC236}">
              <a16:creationId xmlns:a16="http://schemas.microsoft.com/office/drawing/2014/main" id="{B05967F0-8E5A-45B3-AD72-A75E9E9881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03" name="Text Box 91">
          <a:extLst>
            <a:ext uri="{FF2B5EF4-FFF2-40B4-BE49-F238E27FC236}">
              <a16:creationId xmlns:a16="http://schemas.microsoft.com/office/drawing/2014/main" id="{0EC9E89B-1E2A-4592-BC46-7B68AF3C18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04" name="Text Box 46">
          <a:extLst>
            <a:ext uri="{FF2B5EF4-FFF2-40B4-BE49-F238E27FC236}">
              <a16:creationId xmlns:a16="http://schemas.microsoft.com/office/drawing/2014/main" id="{CE1A81FC-94DD-4471-809D-D7E1DD6B9765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05" name="Text Box 43">
          <a:extLst>
            <a:ext uri="{FF2B5EF4-FFF2-40B4-BE49-F238E27FC236}">
              <a16:creationId xmlns:a16="http://schemas.microsoft.com/office/drawing/2014/main" id="{B09C2D82-D753-48DF-BFA2-F1B1235FEC29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06" name="Text Box 68">
          <a:extLst>
            <a:ext uri="{FF2B5EF4-FFF2-40B4-BE49-F238E27FC236}">
              <a16:creationId xmlns:a16="http://schemas.microsoft.com/office/drawing/2014/main" id="{E915047A-E5C1-46C4-AADA-4B2F221FD1B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07" name="Text Box 69">
          <a:extLst>
            <a:ext uri="{FF2B5EF4-FFF2-40B4-BE49-F238E27FC236}">
              <a16:creationId xmlns:a16="http://schemas.microsoft.com/office/drawing/2014/main" id="{2B7AF845-1DB4-49B1-A6E4-B9B71B84AA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08" name="Text Box 70">
          <a:extLst>
            <a:ext uri="{FF2B5EF4-FFF2-40B4-BE49-F238E27FC236}">
              <a16:creationId xmlns:a16="http://schemas.microsoft.com/office/drawing/2014/main" id="{DE43E83D-AC84-499D-BC56-A1F38ABBBE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09" name="Text Box 71">
          <a:extLst>
            <a:ext uri="{FF2B5EF4-FFF2-40B4-BE49-F238E27FC236}">
              <a16:creationId xmlns:a16="http://schemas.microsoft.com/office/drawing/2014/main" id="{0F6886AE-C517-4935-B65A-2C1B10E1C3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0" name="Text Box 72">
          <a:extLst>
            <a:ext uri="{FF2B5EF4-FFF2-40B4-BE49-F238E27FC236}">
              <a16:creationId xmlns:a16="http://schemas.microsoft.com/office/drawing/2014/main" id="{47F5BF9E-0054-46B3-A31A-8CBC07AD50B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1" name="Text Box 73">
          <a:extLst>
            <a:ext uri="{FF2B5EF4-FFF2-40B4-BE49-F238E27FC236}">
              <a16:creationId xmlns:a16="http://schemas.microsoft.com/office/drawing/2014/main" id="{9ED22FC2-76B5-4749-850D-419F89F381E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12" name="Text Box 46">
          <a:extLst>
            <a:ext uri="{FF2B5EF4-FFF2-40B4-BE49-F238E27FC236}">
              <a16:creationId xmlns:a16="http://schemas.microsoft.com/office/drawing/2014/main" id="{D74C8211-9377-4CF4-A884-E02239779EF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13" name="Text Box 43">
          <a:extLst>
            <a:ext uri="{FF2B5EF4-FFF2-40B4-BE49-F238E27FC236}">
              <a16:creationId xmlns:a16="http://schemas.microsoft.com/office/drawing/2014/main" id="{D283C1E9-FB2D-425F-A3C9-886F69DD3D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4E6CA3AF-99BA-401C-BBA7-E9FAD7C199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D9813784-73A8-4936-86AE-580C5B190F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C47820DA-5E9C-4085-8069-B35811814C0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6DBDE722-0564-4BE7-977D-AF12BBE000B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7BF43511-5F6E-47D9-A7BB-DC94529FEE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AD5D9229-93F6-472B-A3C5-2B9A9006F80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6F1A1AB8-592B-4E47-B965-0AA9EBE6C36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723FA4A1-1AF3-4C19-9772-5AB3270444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A7C9AC60-5641-4223-8FAA-E0D1C15B4D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490196B2-815F-421E-A6B2-4F0F98D671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7AF955DA-3F67-4AF7-834C-89F0998627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E03F440B-5276-49F3-87F8-B90EF0BB4C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B5B2BBE7-B7ED-4F14-A876-645ECB2331C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711D83EE-6B89-4204-85D1-E75828CB5B5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3F952AFB-1B7D-411F-A99B-7D006D5AB00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53C361B8-5994-49F4-BF82-5FFDF1DDC6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A02FA5BB-E3DA-472E-B420-FC2B98D515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A9DD92FF-DC36-46EA-905C-E4BCBCEBD2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F46ED5B5-3E2B-438A-9C5E-5A53162153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D44E62AA-6FD5-416D-B0E5-9B32BC2B8E0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D34050A9-97FB-42F5-96B5-B46FDFD053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7CF8DD4E-45EB-4C15-9CC9-E3E7EDE284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936" name="Text Box 10">
          <a:extLst>
            <a:ext uri="{FF2B5EF4-FFF2-40B4-BE49-F238E27FC236}">
              <a16:creationId xmlns:a16="http://schemas.microsoft.com/office/drawing/2014/main" id="{A86AF947-544B-4432-85DE-C631F1B01B82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37" name="Text Box 65">
          <a:extLst>
            <a:ext uri="{FF2B5EF4-FFF2-40B4-BE49-F238E27FC236}">
              <a16:creationId xmlns:a16="http://schemas.microsoft.com/office/drawing/2014/main" id="{FEDE0E79-5412-4522-B099-CCB9E43E43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38" name="Text Box 91">
          <a:extLst>
            <a:ext uri="{FF2B5EF4-FFF2-40B4-BE49-F238E27FC236}">
              <a16:creationId xmlns:a16="http://schemas.microsoft.com/office/drawing/2014/main" id="{6B1CCC6D-5F85-497A-86E0-7E7472095D9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39" name="Text Box 65">
          <a:extLst>
            <a:ext uri="{FF2B5EF4-FFF2-40B4-BE49-F238E27FC236}">
              <a16:creationId xmlns:a16="http://schemas.microsoft.com/office/drawing/2014/main" id="{F63800A9-55FF-4F83-8AD7-B52054B1BA9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40" name="Text Box 46">
          <a:extLst>
            <a:ext uri="{FF2B5EF4-FFF2-40B4-BE49-F238E27FC236}">
              <a16:creationId xmlns:a16="http://schemas.microsoft.com/office/drawing/2014/main" id="{41F7437D-AC0C-44DF-A566-9E796A42A3F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41" name="Text Box 43">
          <a:extLst>
            <a:ext uri="{FF2B5EF4-FFF2-40B4-BE49-F238E27FC236}">
              <a16:creationId xmlns:a16="http://schemas.microsoft.com/office/drawing/2014/main" id="{CF0CF6BC-83CA-44BC-B5F7-CC2E7B35E6F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2" name="Text Box 68">
          <a:extLst>
            <a:ext uri="{FF2B5EF4-FFF2-40B4-BE49-F238E27FC236}">
              <a16:creationId xmlns:a16="http://schemas.microsoft.com/office/drawing/2014/main" id="{CBE8B785-6BF4-4028-B590-6199B024AB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3" name="Text Box 69">
          <a:extLst>
            <a:ext uri="{FF2B5EF4-FFF2-40B4-BE49-F238E27FC236}">
              <a16:creationId xmlns:a16="http://schemas.microsoft.com/office/drawing/2014/main" id="{81C197A1-D222-4D1D-949E-29FD19F082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4" name="Text Box 70">
          <a:extLst>
            <a:ext uri="{FF2B5EF4-FFF2-40B4-BE49-F238E27FC236}">
              <a16:creationId xmlns:a16="http://schemas.microsoft.com/office/drawing/2014/main" id="{167BED0C-F53A-4A3C-A614-9F370FD1E69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5" name="Text Box 71">
          <a:extLst>
            <a:ext uri="{FF2B5EF4-FFF2-40B4-BE49-F238E27FC236}">
              <a16:creationId xmlns:a16="http://schemas.microsoft.com/office/drawing/2014/main" id="{CC23CAAB-6346-4C2F-ADB2-4FE2054258C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6" name="Text Box 72">
          <a:extLst>
            <a:ext uri="{FF2B5EF4-FFF2-40B4-BE49-F238E27FC236}">
              <a16:creationId xmlns:a16="http://schemas.microsoft.com/office/drawing/2014/main" id="{35059513-1B24-4A64-AA6A-30305577BE2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47" name="Text Box 73">
          <a:extLst>
            <a:ext uri="{FF2B5EF4-FFF2-40B4-BE49-F238E27FC236}">
              <a16:creationId xmlns:a16="http://schemas.microsoft.com/office/drawing/2014/main" id="{EF4CB340-7C27-49A7-A767-642BF1C9E5B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48" name="Text Box 46">
          <a:extLst>
            <a:ext uri="{FF2B5EF4-FFF2-40B4-BE49-F238E27FC236}">
              <a16:creationId xmlns:a16="http://schemas.microsoft.com/office/drawing/2014/main" id="{193D8D37-4F59-4461-89C8-2179E1B7505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49" name="Text Box 43">
          <a:extLst>
            <a:ext uri="{FF2B5EF4-FFF2-40B4-BE49-F238E27FC236}">
              <a16:creationId xmlns:a16="http://schemas.microsoft.com/office/drawing/2014/main" id="{20CCD497-B8B3-46BB-98B9-9406924F72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1EB1A517-047E-4336-83EA-576908BAA9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80F22212-943B-4F7B-95F1-A86F3B16C0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417F1B69-BFFE-449D-97CE-550AA6B0FD7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9FDBF0F4-8041-481D-8377-658ED9D5861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5245986A-DFA8-4415-B9D3-12ABF2C1025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6CFFEFB6-78C0-4D2C-A724-22320202AB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196E16F8-796B-4B7D-B47C-6D6ADA9EC13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A4DC5D22-2D7B-4D3A-9CF0-08339199B7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EF3175F1-1007-49BF-A0DE-F7EEF37F09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90C3CA34-3009-4407-AE67-A16876C5A8F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36A989CC-C090-4C34-881A-47D9D4B4C8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8B855337-6100-408E-BDB7-62AA2173BC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31E91DEA-C8C0-4DCF-9987-DCC45841B5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0BA0DFD-ECD3-42B3-9041-BB5B425BA03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FB8EE956-60B4-452F-8FA5-6478B7329F3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079EF3B6-0227-4AAE-B421-ABE89E89B0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0D9C8CC4-9E15-43BD-B222-C7F94F5128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EC5460C3-05F2-4DE4-B39C-FE3E59B7183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EAEB24B5-C693-4FC7-9204-D081C37C17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56D7B30D-BA38-484E-A3E6-5E5984A3EF1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89722136-1985-43B8-A624-759DC474E71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301E09B4-1E08-4E8D-B9F9-C3D97AFF7D9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61CAE54E-58A7-4084-8EEC-2C7DB0F209B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73" name="Text Box 65">
          <a:extLst>
            <a:ext uri="{FF2B5EF4-FFF2-40B4-BE49-F238E27FC236}">
              <a16:creationId xmlns:a16="http://schemas.microsoft.com/office/drawing/2014/main" id="{425B77EB-979F-496B-BFDC-2A694D150B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74" name="Text Box 91">
          <a:extLst>
            <a:ext uri="{FF2B5EF4-FFF2-40B4-BE49-F238E27FC236}">
              <a16:creationId xmlns:a16="http://schemas.microsoft.com/office/drawing/2014/main" id="{9199CB42-CBCA-4A68-88B8-8D6A44C063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75" name="Text Box 65">
          <a:extLst>
            <a:ext uri="{FF2B5EF4-FFF2-40B4-BE49-F238E27FC236}">
              <a16:creationId xmlns:a16="http://schemas.microsoft.com/office/drawing/2014/main" id="{FEF1F522-32F4-4304-8B31-995BD7F9F6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1976" name="Text Box 91">
          <a:extLst>
            <a:ext uri="{FF2B5EF4-FFF2-40B4-BE49-F238E27FC236}">
              <a16:creationId xmlns:a16="http://schemas.microsoft.com/office/drawing/2014/main" id="{19EDFF6B-BD41-4AD7-BBC4-C58CF3FC33D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1B3B2D8C-7155-4A39-85CD-3E81032A584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801A0F96-3165-4379-8B18-A7C6DBF4BA0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79" name="Text Box 68">
          <a:extLst>
            <a:ext uri="{FF2B5EF4-FFF2-40B4-BE49-F238E27FC236}">
              <a16:creationId xmlns:a16="http://schemas.microsoft.com/office/drawing/2014/main" id="{1884AF4D-139E-45E7-B87C-4BE3F9F55A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0" name="Text Box 69">
          <a:extLst>
            <a:ext uri="{FF2B5EF4-FFF2-40B4-BE49-F238E27FC236}">
              <a16:creationId xmlns:a16="http://schemas.microsoft.com/office/drawing/2014/main" id="{96776FB1-89E6-4E62-9767-DA8E6AFC0E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1" name="Text Box 70">
          <a:extLst>
            <a:ext uri="{FF2B5EF4-FFF2-40B4-BE49-F238E27FC236}">
              <a16:creationId xmlns:a16="http://schemas.microsoft.com/office/drawing/2014/main" id="{F25B7BB5-E0C0-4F92-921C-11B6AEDA075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2" name="Text Box 71">
          <a:extLst>
            <a:ext uri="{FF2B5EF4-FFF2-40B4-BE49-F238E27FC236}">
              <a16:creationId xmlns:a16="http://schemas.microsoft.com/office/drawing/2014/main" id="{72960FFD-2A3A-4D56-9CDC-7B93AB3497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3" name="Text Box 72">
          <a:extLst>
            <a:ext uri="{FF2B5EF4-FFF2-40B4-BE49-F238E27FC236}">
              <a16:creationId xmlns:a16="http://schemas.microsoft.com/office/drawing/2014/main" id="{26373F7A-3A8D-405B-A0E9-8604AE0F9DF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4" name="Text Box 73">
          <a:extLst>
            <a:ext uri="{FF2B5EF4-FFF2-40B4-BE49-F238E27FC236}">
              <a16:creationId xmlns:a16="http://schemas.microsoft.com/office/drawing/2014/main" id="{D48A56A7-5BF3-4005-935F-6A956B74F8E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85" name="Text Box 46">
          <a:extLst>
            <a:ext uri="{FF2B5EF4-FFF2-40B4-BE49-F238E27FC236}">
              <a16:creationId xmlns:a16="http://schemas.microsoft.com/office/drawing/2014/main" id="{6970D8B4-2A3D-4932-8474-129197CDBF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86" name="Text Box 43">
          <a:extLst>
            <a:ext uri="{FF2B5EF4-FFF2-40B4-BE49-F238E27FC236}">
              <a16:creationId xmlns:a16="http://schemas.microsoft.com/office/drawing/2014/main" id="{75430666-E00E-44E1-AB30-302A5A2608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66512467-947F-4ED1-A0D0-77C76B8BBD3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7D851653-3E8F-45CB-A3FA-5780EBD61C6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89" name="Text Box 68">
          <a:extLst>
            <a:ext uri="{FF2B5EF4-FFF2-40B4-BE49-F238E27FC236}">
              <a16:creationId xmlns:a16="http://schemas.microsoft.com/office/drawing/2014/main" id="{27570A32-DA9E-450F-B8EE-84768BB75F3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90" name="Text Box 69">
          <a:extLst>
            <a:ext uri="{FF2B5EF4-FFF2-40B4-BE49-F238E27FC236}">
              <a16:creationId xmlns:a16="http://schemas.microsoft.com/office/drawing/2014/main" id="{6AD8267F-43A6-4C5F-B99F-0D0C14C672F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91" name="Text Box 70">
          <a:extLst>
            <a:ext uri="{FF2B5EF4-FFF2-40B4-BE49-F238E27FC236}">
              <a16:creationId xmlns:a16="http://schemas.microsoft.com/office/drawing/2014/main" id="{AE4557B1-5933-4B7B-8070-A287405CB06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92" name="Text Box 71">
          <a:extLst>
            <a:ext uri="{FF2B5EF4-FFF2-40B4-BE49-F238E27FC236}">
              <a16:creationId xmlns:a16="http://schemas.microsoft.com/office/drawing/2014/main" id="{D4EB5780-C0E8-45CD-8557-D36D99C747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93" name="Text Box 72">
          <a:extLst>
            <a:ext uri="{FF2B5EF4-FFF2-40B4-BE49-F238E27FC236}">
              <a16:creationId xmlns:a16="http://schemas.microsoft.com/office/drawing/2014/main" id="{2642CD08-927F-4469-BA9D-1D60B9ED55C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1994" name="Text Box 73">
          <a:extLst>
            <a:ext uri="{FF2B5EF4-FFF2-40B4-BE49-F238E27FC236}">
              <a16:creationId xmlns:a16="http://schemas.microsoft.com/office/drawing/2014/main" id="{03B0AAA4-BB8A-403A-83DE-5BADD340FF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95" name="Text Box 46">
          <a:extLst>
            <a:ext uri="{FF2B5EF4-FFF2-40B4-BE49-F238E27FC236}">
              <a16:creationId xmlns:a16="http://schemas.microsoft.com/office/drawing/2014/main" id="{FCF68797-8365-4050-AC45-C0B8B6B837B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96" name="Text Box 43">
          <a:extLst>
            <a:ext uri="{FF2B5EF4-FFF2-40B4-BE49-F238E27FC236}">
              <a16:creationId xmlns:a16="http://schemas.microsoft.com/office/drawing/2014/main" id="{F8800F25-4019-4750-86CC-1F376C0E2D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97" name="Text Box 46">
          <a:extLst>
            <a:ext uri="{FF2B5EF4-FFF2-40B4-BE49-F238E27FC236}">
              <a16:creationId xmlns:a16="http://schemas.microsoft.com/office/drawing/2014/main" id="{149567FA-E1B9-4D44-8407-52F40B8DE6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1998" name="Text Box 43">
          <a:extLst>
            <a:ext uri="{FF2B5EF4-FFF2-40B4-BE49-F238E27FC236}">
              <a16:creationId xmlns:a16="http://schemas.microsoft.com/office/drawing/2014/main" id="{C2D824FE-BF24-4FC5-B6FC-06370C099CB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1999" name="Text Box 68">
          <a:extLst>
            <a:ext uri="{FF2B5EF4-FFF2-40B4-BE49-F238E27FC236}">
              <a16:creationId xmlns:a16="http://schemas.microsoft.com/office/drawing/2014/main" id="{13C6F189-383A-4035-92CB-E41A3243D5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00" name="Text Box 69">
          <a:extLst>
            <a:ext uri="{FF2B5EF4-FFF2-40B4-BE49-F238E27FC236}">
              <a16:creationId xmlns:a16="http://schemas.microsoft.com/office/drawing/2014/main" id="{8EC66053-5CFF-4E08-8420-1D8FE8FB223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01" name="Text Box 70">
          <a:extLst>
            <a:ext uri="{FF2B5EF4-FFF2-40B4-BE49-F238E27FC236}">
              <a16:creationId xmlns:a16="http://schemas.microsoft.com/office/drawing/2014/main" id="{982FF876-A663-4BE8-889A-0E3AE47E295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02" name="Text Box 71">
          <a:extLst>
            <a:ext uri="{FF2B5EF4-FFF2-40B4-BE49-F238E27FC236}">
              <a16:creationId xmlns:a16="http://schemas.microsoft.com/office/drawing/2014/main" id="{6E2E402D-3AD3-4337-B1A3-F80BF820D3F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03" name="Text Box 72">
          <a:extLst>
            <a:ext uri="{FF2B5EF4-FFF2-40B4-BE49-F238E27FC236}">
              <a16:creationId xmlns:a16="http://schemas.microsoft.com/office/drawing/2014/main" id="{DE260D4F-B616-4405-B73E-65A2B920DC5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04" name="Text Box 73">
          <a:extLst>
            <a:ext uri="{FF2B5EF4-FFF2-40B4-BE49-F238E27FC236}">
              <a16:creationId xmlns:a16="http://schemas.microsoft.com/office/drawing/2014/main" id="{68558BCD-0269-405E-A8FA-1A085AC8CA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05" name="Text Box 46">
          <a:extLst>
            <a:ext uri="{FF2B5EF4-FFF2-40B4-BE49-F238E27FC236}">
              <a16:creationId xmlns:a16="http://schemas.microsoft.com/office/drawing/2014/main" id="{F7B4A617-6380-4A75-AE7E-B6FD83FFE38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06" name="Text Box 43">
          <a:extLst>
            <a:ext uri="{FF2B5EF4-FFF2-40B4-BE49-F238E27FC236}">
              <a16:creationId xmlns:a16="http://schemas.microsoft.com/office/drawing/2014/main" id="{C9AA8C88-807D-44DE-AE4E-9B6E209773A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EC4D98E5-A1C4-4760-A284-CA28ACD1E53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08" name="Text Box 43">
          <a:extLst>
            <a:ext uri="{FF2B5EF4-FFF2-40B4-BE49-F238E27FC236}">
              <a16:creationId xmlns:a16="http://schemas.microsoft.com/office/drawing/2014/main" id="{DAA8E7A1-5F01-4F62-B45C-F106AE26A8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009" name="Text Box 10">
          <a:extLst>
            <a:ext uri="{FF2B5EF4-FFF2-40B4-BE49-F238E27FC236}">
              <a16:creationId xmlns:a16="http://schemas.microsoft.com/office/drawing/2014/main" id="{ECACF262-DCD3-4463-B39C-DDC1F1071DD3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010" name="Text Box 11">
          <a:extLst>
            <a:ext uri="{FF2B5EF4-FFF2-40B4-BE49-F238E27FC236}">
              <a16:creationId xmlns:a16="http://schemas.microsoft.com/office/drawing/2014/main" id="{1D970E52-9158-46D6-9350-EC116961C2CA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11" name="Text Box 65">
          <a:extLst>
            <a:ext uri="{FF2B5EF4-FFF2-40B4-BE49-F238E27FC236}">
              <a16:creationId xmlns:a16="http://schemas.microsoft.com/office/drawing/2014/main" id="{9DF840AD-9AC1-4C8C-B8D5-FEE3AA4616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12" name="Text Box 91">
          <a:extLst>
            <a:ext uri="{FF2B5EF4-FFF2-40B4-BE49-F238E27FC236}">
              <a16:creationId xmlns:a16="http://schemas.microsoft.com/office/drawing/2014/main" id="{BBB0A061-8A25-4C98-B81A-29A441E7CA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13" name="Text Box 65">
          <a:extLst>
            <a:ext uri="{FF2B5EF4-FFF2-40B4-BE49-F238E27FC236}">
              <a16:creationId xmlns:a16="http://schemas.microsoft.com/office/drawing/2014/main" id="{E150675A-563D-4E9C-9A0E-9B916D4D37F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14" name="Text Box 91">
          <a:extLst>
            <a:ext uri="{FF2B5EF4-FFF2-40B4-BE49-F238E27FC236}">
              <a16:creationId xmlns:a16="http://schemas.microsoft.com/office/drawing/2014/main" id="{4F8CA5C3-400B-4235-ABAA-0B74310D2C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CACA8C68-D5E0-46E3-BD9D-5E826D746C1B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16" name="Text Box 43">
          <a:extLst>
            <a:ext uri="{FF2B5EF4-FFF2-40B4-BE49-F238E27FC236}">
              <a16:creationId xmlns:a16="http://schemas.microsoft.com/office/drawing/2014/main" id="{5417C2D0-8F93-44A0-8EAD-46978F5CE1B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17" name="Text Box 68">
          <a:extLst>
            <a:ext uri="{FF2B5EF4-FFF2-40B4-BE49-F238E27FC236}">
              <a16:creationId xmlns:a16="http://schemas.microsoft.com/office/drawing/2014/main" id="{0F218AC8-EC75-4BE2-9B03-7A66048A828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18" name="Text Box 69">
          <a:extLst>
            <a:ext uri="{FF2B5EF4-FFF2-40B4-BE49-F238E27FC236}">
              <a16:creationId xmlns:a16="http://schemas.microsoft.com/office/drawing/2014/main" id="{D2E554DD-D9AD-46AD-8DA8-5B25513BBF8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19" name="Text Box 70">
          <a:extLst>
            <a:ext uri="{FF2B5EF4-FFF2-40B4-BE49-F238E27FC236}">
              <a16:creationId xmlns:a16="http://schemas.microsoft.com/office/drawing/2014/main" id="{1202852F-6A9B-4865-99EC-7B2A6243107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0" name="Text Box 71">
          <a:extLst>
            <a:ext uri="{FF2B5EF4-FFF2-40B4-BE49-F238E27FC236}">
              <a16:creationId xmlns:a16="http://schemas.microsoft.com/office/drawing/2014/main" id="{2A490CA5-938C-4400-8F11-ABC5B52FF16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1" name="Text Box 72">
          <a:extLst>
            <a:ext uri="{FF2B5EF4-FFF2-40B4-BE49-F238E27FC236}">
              <a16:creationId xmlns:a16="http://schemas.microsoft.com/office/drawing/2014/main" id="{A5249442-48FA-45D2-89F0-620A3D0804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2" name="Text Box 73">
          <a:extLst>
            <a:ext uri="{FF2B5EF4-FFF2-40B4-BE49-F238E27FC236}">
              <a16:creationId xmlns:a16="http://schemas.microsoft.com/office/drawing/2014/main" id="{AFED3919-41E6-485A-8B55-B56E199FE48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4115B72C-3A76-48E3-B346-7AD1C8EC7F1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DEEACE7C-45FA-4E27-B086-CFD7590620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25" name="Text Box 46">
          <a:extLst>
            <a:ext uri="{FF2B5EF4-FFF2-40B4-BE49-F238E27FC236}">
              <a16:creationId xmlns:a16="http://schemas.microsoft.com/office/drawing/2014/main" id="{27678284-DCA8-4B30-BB0A-C85B02FDC6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26" name="Text Box 43">
          <a:extLst>
            <a:ext uri="{FF2B5EF4-FFF2-40B4-BE49-F238E27FC236}">
              <a16:creationId xmlns:a16="http://schemas.microsoft.com/office/drawing/2014/main" id="{9D3333EE-5F8A-4B54-8865-485CB67675E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7" name="Text Box 68">
          <a:extLst>
            <a:ext uri="{FF2B5EF4-FFF2-40B4-BE49-F238E27FC236}">
              <a16:creationId xmlns:a16="http://schemas.microsoft.com/office/drawing/2014/main" id="{9859527D-05F6-471D-849C-9B18C0CDA6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8" name="Text Box 69">
          <a:extLst>
            <a:ext uri="{FF2B5EF4-FFF2-40B4-BE49-F238E27FC236}">
              <a16:creationId xmlns:a16="http://schemas.microsoft.com/office/drawing/2014/main" id="{FAA8F54B-7B97-49A9-ADF2-7EF0A0812B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29" name="Text Box 70">
          <a:extLst>
            <a:ext uri="{FF2B5EF4-FFF2-40B4-BE49-F238E27FC236}">
              <a16:creationId xmlns:a16="http://schemas.microsoft.com/office/drawing/2014/main" id="{5CF11934-79F2-49CF-9D71-E064547057A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30" name="Text Box 71">
          <a:extLst>
            <a:ext uri="{FF2B5EF4-FFF2-40B4-BE49-F238E27FC236}">
              <a16:creationId xmlns:a16="http://schemas.microsoft.com/office/drawing/2014/main" id="{D76B720A-E91E-48ED-A3FA-22461F0BB66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31" name="Text Box 72">
          <a:extLst>
            <a:ext uri="{FF2B5EF4-FFF2-40B4-BE49-F238E27FC236}">
              <a16:creationId xmlns:a16="http://schemas.microsoft.com/office/drawing/2014/main" id="{6B187BBD-A440-4A91-B057-906F2476D81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32" name="Text Box 73">
          <a:extLst>
            <a:ext uri="{FF2B5EF4-FFF2-40B4-BE49-F238E27FC236}">
              <a16:creationId xmlns:a16="http://schemas.microsoft.com/office/drawing/2014/main" id="{1B49173D-8516-4977-BD84-9ED21421472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33" name="Text Box 46">
          <a:extLst>
            <a:ext uri="{FF2B5EF4-FFF2-40B4-BE49-F238E27FC236}">
              <a16:creationId xmlns:a16="http://schemas.microsoft.com/office/drawing/2014/main" id="{F9D55227-120A-44B7-8338-01F31E69D6F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34" name="Text Box 43">
          <a:extLst>
            <a:ext uri="{FF2B5EF4-FFF2-40B4-BE49-F238E27FC236}">
              <a16:creationId xmlns:a16="http://schemas.microsoft.com/office/drawing/2014/main" id="{42E82086-8A83-41D3-A0C2-996F170632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0B637C87-2AEB-49E9-96C7-CD02416B44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40DB7AA6-9C8B-4B67-90DA-FAEA401A321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37" name="Text Box 68">
          <a:extLst>
            <a:ext uri="{FF2B5EF4-FFF2-40B4-BE49-F238E27FC236}">
              <a16:creationId xmlns:a16="http://schemas.microsoft.com/office/drawing/2014/main" id="{11B358D3-3CD6-41BB-8236-70DA989F26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38" name="Text Box 69">
          <a:extLst>
            <a:ext uri="{FF2B5EF4-FFF2-40B4-BE49-F238E27FC236}">
              <a16:creationId xmlns:a16="http://schemas.microsoft.com/office/drawing/2014/main" id="{CD665631-FDBB-47A0-9955-8B64C97D9C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39" name="Text Box 70">
          <a:extLst>
            <a:ext uri="{FF2B5EF4-FFF2-40B4-BE49-F238E27FC236}">
              <a16:creationId xmlns:a16="http://schemas.microsoft.com/office/drawing/2014/main" id="{9A67DD85-DC9F-49F1-B7EA-7CF23ED6964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40" name="Text Box 71">
          <a:extLst>
            <a:ext uri="{FF2B5EF4-FFF2-40B4-BE49-F238E27FC236}">
              <a16:creationId xmlns:a16="http://schemas.microsoft.com/office/drawing/2014/main" id="{2F20A306-2456-4F77-92CF-D163DB857F3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41" name="Text Box 72">
          <a:extLst>
            <a:ext uri="{FF2B5EF4-FFF2-40B4-BE49-F238E27FC236}">
              <a16:creationId xmlns:a16="http://schemas.microsoft.com/office/drawing/2014/main" id="{402F4BA8-0FE8-4B94-B42E-3178E8E6470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42" name="Text Box 73">
          <a:extLst>
            <a:ext uri="{FF2B5EF4-FFF2-40B4-BE49-F238E27FC236}">
              <a16:creationId xmlns:a16="http://schemas.microsoft.com/office/drawing/2014/main" id="{C663D843-415C-42B2-B845-80799F239E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43" name="Text Box 46">
          <a:extLst>
            <a:ext uri="{FF2B5EF4-FFF2-40B4-BE49-F238E27FC236}">
              <a16:creationId xmlns:a16="http://schemas.microsoft.com/office/drawing/2014/main" id="{AC13ACD2-00D6-4DEF-838B-C6EC662859B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44" name="Text Box 43">
          <a:extLst>
            <a:ext uri="{FF2B5EF4-FFF2-40B4-BE49-F238E27FC236}">
              <a16:creationId xmlns:a16="http://schemas.microsoft.com/office/drawing/2014/main" id="{E8493AD3-1EB3-4366-8E53-489B1542567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F3A08A8D-A285-44C4-9C18-07686B11964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357F1C2B-4014-44D3-BD3F-84B6DEE845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047" name="Text Box 10">
          <a:extLst>
            <a:ext uri="{FF2B5EF4-FFF2-40B4-BE49-F238E27FC236}">
              <a16:creationId xmlns:a16="http://schemas.microsoft.com/office/drawing/2014/main" id="{405B688D-47F9-4C49-9E56-9A3BEC4E26DE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048" name="Text Box 11">
          <a:extLst>
            <a:ext uri="{FF2B5EF4-FFF2-40B4-BE49-F238E27FC236}">
              <a16:creationId xmlns:a16="http://schemas.microsoft.com/office/drawing/2014/main" id="{46573208-95E8-436B-B7F9-1499A2805230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49" name="Text Box 65">
          <a:extLst>
            <a:ext uri="{FF2B5EF4-FFF2-40B4-BE49-F238E27FC236}">
              <a16:creationId xmlns:a16="http://schemas.microsoft.com/office/drawing/2014/main" id="{FF1F9065-1848-4FCA-938C-3623D6173AB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50" name="Text Box 91">
          <a:extLst>
            <a:ext uri="{FF2B5EF4-FFF2-40B4-BE49-F238E27FC236}">
              <a16:creationId xmlns:a16="http://schemas.microsoft.com/office/drawing/2014/main" id="{CCCFF122-C33C-4653-AAB3-FDE561AA628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51" name="Text Box 65">
          <a:extLst>
            <a:ext uri="{FF2B5EF4-FFF2-40B4-BE49-F238E27FC236}">
              <a16:creationId xmlns:a16="http://schemas.microsoft.com/office/drawing/2014/main" id="{F45BC6ED-D527-40F1-B0E5-99C69D04D02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52" name="Text Box 91">
          <a:extLst>
            <a:ext uri="{FF2B5EF4-FFF2-40B4-BE49-F238E27FC236}">
              <a16:creationId xmlns:a16="http://schemas.microsoft.com/office/drawing/2014/main" id="{1BF877EB-2C71-483A-B7E8-40C30610E4F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53" name="Text Box 46">
          <a:extLst>
            <a:ext uri="{FF2B5EF4-FFF2-40B4-BE49-F238E27FC236}">
              <a16:creationId xmlns:a16="http://schemas.microsoft.com/office/drawing/2014/main" id="{5470F26A-88CB-4A6B-AF6E-445680884D1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54" name="Text Box 43">
          <a:extLst>
            <a:ext uri="{FF2B5EF4-FFF2-40B4-BE49-F238E27FC236}">
              <a16:creationId xmlns:a16="http://schemas.microsoft.com/office/drawing/2014/main" id="{03C2F2A3-9C5F-4D7B-8AD8-BFA2AB3ADC4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55" name="Text Box 68">
          <a:extLst>
            <a:ext uri="{FF2B5EF4-FFF2-40B4-BE49-F238E27FC236}">
              <a16:creationId xmlns:a16="http://schemas.microsoft.com/office/drawing/2014/main" id="{C93ADB6A-1B8E-4AF3-99F9-77DD725AAF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56" name="Text Box 69">
          <a:extLst>
            <a:ext uri="{FF2B5EF4-FFF2-40B4-BE49-F238E27FC236}">
              <a16:creationId xmlns:a16="http://schemas.microsoft.com/office/drawing/2014/main" id="{D013BA31-6511-4BF4-8E50-5B3A9113386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57" name="Text Box 70">
          <a:extLst>
            <a:ext uri="{FF2B5EF4-FFF2-40B4-BE49-F238E27FC236}">
              <a16:creationId xmlns:a16="http://schemas.microsoft.com/office/drawing/2014/main" id="{4295F16F-31F1-4021-85A6-3D854E7C75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58" name="Text Box 71">
          <a:extLst>
            <a:ext uri="{FF2B5EF4-FFF2-40B4-BE49-F238E27FC236}">
              <a16:creationId xmlns:a16="http://schemas.microsoft.com/office/drawing/2014/main" id="{90BAB7D8-5B65-4CFB-8775-D84B1BB09B7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59" name="Text Box 72">
          <a:extLst>
            <a:ext uri="{FF2B5EF4-FFF2-40B4-BE49-F238E27FC236}">
              <a16:creationId xmlns:a16="http://schemas.microsoft.com/office/drawing/2014/main" id="{3B933C6C-AF79-4BF1-989E-AAFB3D4DB0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0" name="Text Box 73">
          <a:extLst>
            <a:ext uri="{FF2B5EF4-FFF2-40B4-BE49-F238E27FC236}">
              <a16:creationId xmlns:a16="http://schemas.microsoft.com/office/drawing/2014/main" id="{86197113-BEF7-451F-AFB0-CEBD4AA3C4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61" name="Text Box 46">
          <a:extLst>
            <a:ext uri="{FF2B5EF4-FFF2-40B4-BE49-F238E27FC236}">
              <a16:creationId xmlns:a16="http://schemas.microsoft.com/office/drawing/2014/main" id="{029FEDB9-E6BB-465B-905D-4ECFDBBEDFE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62" name="Text Box 43">
          <a:extLst>
            <a:ext uri="{FF2B5EF4-FFF2-40B4-BE49-F238E27FC236}">
              <a16:creationId xmlns:a16="http://schemas.microsoft.com/office/drawing/2014/main" id="{72A3781F-FC71-4A0C-BC30-BAE797DFE3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56C72D92-3616-4C09-B283-EDBC742E7C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64" name="Text Box 43">
          <a:extLst>
            <a:ext uri="{FF2B5EF4-FFF2-40B4-BE49-F238E27FC236}">
              <a16:creationId xmlns:a16="http://schemas.microsoft.com/office/drawing/2014/main" id="{185D148B-8EB1-4909-8B59-33D55BD778F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5" name="Text Box 68">
          <a:extLst>
            <a:ext uri="{FF2B5EF4-FFF2-40B4-BE49-F238E27FC236}">
              <a16:creationId xmlns:a16="http://schemas.microsoft.com/office/drawing/2014/main" id="{1FAFEAD9-2EFA-4AAB-8BA4-8C3AF928804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6" name="Text Box 69">
          <a:extLst>
            <a:ext uri="{FF2B5EF4-FFF2-40B4-BE49-F238E27FC236}">
              <a16:creationId xmlns:a16="http://schemas.microsoft.com/office/drawing/2014/main" id="{A1D3471D-3921-406C-BEF2-0BB77E7074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7" name="Text Box 70">
          <a:extLst>
            <a:ext uri="{FF2B5EF4-FFF2-40B4-BE49-F238E27FC236}">
              <a16:creationId xmlns:a16="http://schemas.microsoft.com/office/drawing/2014/main" id="{50411C4A-08EE-45E5-A966-D2E43D6A948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8" name="Text Box 71">
          <a:extLst>
            <a:ext uri="{FF2B5EF4-FFF2-40B4-BE49-F238E27FC236}">
              <a16:creationId xmlns:a16="http://schemas.microsoft.com/office/drawing/2014/main" id="{9E45CF3E-B1A1-45F0-B74A-2C315AA797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69" name="Text Box 72">
          <a:extLst>
            <a:ext uri="{FF2B5EF4-FFF2-40B4-BE49-F238E27FC236}">
              <a16:creationId xmlns:a16="http://schemas.microsoft.com/office/drawing/2014/main" id="{DAEE699C-F10D-4479-8B05-74E7200C545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70" name="Text Box 73">
          <a:extLst>
            <a:ext uri="{FF2B5EF4-FFF2-40B4-BE49-F238E27FC236}">
              <a16:creationId xmlns:a16="http://schemas.microsoft.com/office/drawing/2014/main" id="{D3DEAEA6-4B15-4967-837F-DA8FD8E1E52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C1B10632-2BFC-4D91-B418-4ECA381E0B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72" name="Text Box 43">
          <a:extLst>
            <a:ext uri="{FF2B5EF4-FFF2-40B4-BE49-F238E27FC236}">
              <a16:creationId xmlns:a16="http://schemas.microsoft.com/office/drawing/2014/main" id="{7CD69797-A815-4B9B-BE26-E5D86507637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73" name="Text Box 46">
          <a:extLst>
            <a:ext uri="{FF2B5EF4-FFF2-40B4-BE49-F238E27FC236}">
              <a16:creationId xmlns:a16="http://schemas.microsoft.com/office/drawing/2014/main" id="{59D23734-2785-48C0-A5BE-1E13FD27FA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74" name="Text Box 43">
          <a:extLst>
            <a:ext uri="{FF2B5EF4-FFF2-40B4-BE49-F238E27FC236}">
              <a16:creationId xmlns:a16="http://schemas.microsoft.com/office/drawing/2014/main" id="{D8E17907-5AB9-49BC-AAA2-904898AAD5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75" name="Text Box 68">
          <a:extLst>
            <a:ext uri="{FF2B5EF4-FFF2-40B4-BE49-F238E27FC236}">
              <a16:creationId xmlns:a16="http://schemas.microsoft.com/office/drawing/2014/main" id="{C073484B-69F5-4F69-88D8-90955C1111D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76" name="Text Box 69">
          <a:extLst>
            <a:ext uri="{FF2B5EF4-FFF2-40B4-BE49-F238E27FC236}">
              <a16:creationId xmlns:a16="http://schemas.microsoft.com/office/drawing/2014/main" id="{4FCF6A07-9127-4061-9183-B212762E3B9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77" name="Text Box 70">
          <a:extLst>
            <a:ext uri="{FF2B5EF4-FFF2-40B4-BE49-F238E27FC236}">
              <a16:creationId xmlns:a16="http://schemas.microsoft.com/office/drawing/2014/main" id="{E82C579B-6279-4E47-BF97-49A702A6CDC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78" name="Text Box 71">
          <a:extLst>
            <a:ext uri="{FF2B5EF4-FFF2-40B4-BE49-F238E27FC236}">
              <a16:creationId xmlns:a16="http://schemas.microsoft.com/office/drawing/2014/main" id="{F9C06571-03D3-4413-9BD1-D88CA69F360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79" name="Text Box 72">
          <a:extLst>
            <a:ext uri="{FF2B5EF4-FFF2-40B4-BE49-F238E27FC236}">
              <a16:creationId xmlns:a16="http://schemas.microsoft.com/office/drawing/2014/main" id="{006D6F6F-D312-461F-9A3F-61575F3449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080" name="Text Box 73">
          <a:extLst>
            <a:ext uri="{FF2B5EF4-FFF2-40B4-BE49-F238E27FC236}">
              <a16:creationId xmlns:a16="http://schemas.microsoft.com/office/drawing/2014/main" id="{B66722C9-5AB1-482B-931F-D799EA2DA1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81" name="Text Box 46">
          <a:extLst>
            <a:ext uri="{FF2B5EF4-FFF2-40B4-BE49-F238E27FC236}">
              <a16:creationId xmlns:a16="http://schemas.microsoft.com/office/drawing/2014/main" id="{B234DE29-5BDA-45F9-83DB-0D88780298C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82" name="Text Box 43">
          <a:extLst>
            <a:ext uri="{FF2B5EF4-FFF2-40B4-BE49-F238E27FC236}">
              <a16:creationId xmlns:a16="http://schemas.microsoft.com/office/drawing/2014/main" id="{131B84FE-AC03-4BF3-B168-33F1EFAAB6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BF50E1A-B81F-4973-89AD-339A8CA579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84" name="Text Box 43">
          <a:extLst>
            <a:ext uri="{FF2B5EF4-FFF2-40B4-BE49-F238E27FC236}">
              <a16:creationId xmlns:a16="http://schemas.microsoft.com/office/drawing/2014/main" id="{91B1B946-A796-47E5-81FA-6E7165CA87B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85" name="Text Box 65">
          <a:extLst>
            <a:ext uri="{FF2B5EF4-FFF2-40B4-BE49-F238E27FC236}">
              <a16:creationId xmlns:a16="http://schemas.microsoft.com/office/drawing/2014/main" id="{DA6DC717-5163-4858-BB42-92FA248A91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86" name="Text Box 91">
          <a:extLst>
            <a:ext uri="{FF2B5EF4-FFF2-40B4-BE49-F238E27FC236}">
              <a16:creationId xmlns:a16="http://schemas.microsoft.com/office/drawing/2014/main" id="{BFDDF41C-A913-4F67-8492-9C0A5763363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87" name="Text Box 65">
          <a:extLst>
            <a:ext uri="{FF2B5EF4-FFF2-40B4-BE49-F238E27FC236}">
              <a16:creationId xmlns:a16="http://schemas.microsoft.com/office/drawing/2014/main" id="{F88A7DB8-E23B-4E8A-85C6-4D27EECC5D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088" name="Text Box 91">
          <a:extLst>
            <a:ext uri="{FF2B5EF4-FFF2-40B4-BE49-F238E27FC236}">
              <a16:creationId xmlns:a16="http://schemas.microsoft.com/office/drawing/2014/main" id="{FD26CB0D-5868-441B-B53F-2D8E1BFDF8C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89" name="Text Box 46">
          <a:extLst>
            <a:ext uri="{FF2B5EF4-FFF2-40B4-BE49-F238E27FC236}">
              <a16:creationId xmlns:a16="http://schemas.microsoft.com/office/drawing/2014/main" id="{8CB437E7-EB54-4B2D-89F5-6218F6BB50D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090" name="Text Box 43">
          <a:extLst>
            <a:ext uri="{FF2B5EF4-FFF2-40B4-BE49-F238E27FC236}">
              <a16:creationId xmlns:a16="http://schemas.microsoft.com/office/drawing/2014/main" id="{BDC982CF-1FF0-40D5-96F9-45E8CA5B41AE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1" name="Text Box 68">
          <a:extLst>
            <a:ext uri="{FF2B5EF4-FFF2-40B4-BE49-F238E27FC236}">
              <a16:creationId xmlns:a16="http://schemas.microsoft.com/office/drawing/2014/main" id="{8D08B666-4584-4E53-B6BF-353E55E1C89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2" name="Text Box 69">
          <a:extLst>
            <a:ext uri="{FF2B5EF4-FFF2-40B4-BE49-F238E27FC236}">
              <a16:creationId xmlns:a16="http://schemas.microsoft.com/office/drawing/2014/main" id="{FAB793A0-C84C-4DC4-814D-E1CD1876AF2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3" name="Text Box 70">
          <a:extLst>
            <a:ext uri="{FF2B5EF4-FFF2-40B4-BE49-F238E27FC236}">
              <a16:creationId xmlns:a16="http://schemas.microsoft.com/office/drawing/2014/main" id="{EB4B7BFE-A6A8-410E-8943-763D84533E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4" name="Text Box 71">
          <a:extLst>
            <a:ext uri="{FF2B5EF4-FFF2-40B4-BE49-F238E27FC236}">
              <a16:creationId xmlns:a16="http://schemas.microsoft.com/office/drawing/2014/main" id="{66653250-CD78-4963-A201-04D67F3C9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5" name="Text Box 72">
          <a:extLst>
            <a:ext uri="{FF2B5EF4-FFF2-40B4-BE49-F238E27FC236}">
              <a16:creationId xmlns:a16="http://schemas.microsoft.com/office/drawing/2014/main" id="{DC290391-BE1F-4EFF-ADCD-73260C3306E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096" name="Text Box 73">
          <a:extLst>
            <a:ext uri="{FF2B5EF4-FFF2-40B4-BE49-F238E27FC236}">
              <a16:creationId xmlns:a16="http://schemas.microsoft.com/office/drawing/2014/main" id="{3F20A51F-5B3A-4CD4-98F0-1FFBAD61EB0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97" name="Text Box 46">
          <a:extLst>
            <a:ext uri="{FF2B5EF4-FFF2-40B4-BE49-F238E27FC236}">
              <a16:creationId xmlns:a16="http://schemas.microsoft.com/office/drawing/2014/main" id="{797BD114-5BDC-4FC6-8183-451927C283A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98" name="Text Box 43">
          <a:extLst>
            <a:ext uri="{FF2B5EF4-FFF2-40B4-BE49-F238E27FC236}">
              <a16:creationId xmlns:a16="http://schemas.microsoft.com/office/drawing/2014/main" id="{31BB1764-1E8E-403D-8A5B-B4D80F13C9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62C1A232-0B89-4414-8DE4-B5A50FB4569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00" name="Text Box 43">
          <a:extLst>
            <a:ext uri="{FF2B5EF4-FFF2-40B4-BE49-F238E27FC236}">
              <a16:creationId xmlns:a16="http://schemas.microsoft.com/office/drawing/2014/main" id="{DC1042B2-2DB1-4D41-83FC-BD4040C6FCE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1" name="Text Box 68">
          <a:extLst>
            <a:ext uri="{FF2B5EF4-FFF2-40B4-BE49-F238E27FC236}">
              <a16:creationId xmlns:a16="http://schemas.microsoft.com/office/drawing/2014/main" id="{4818A4B6-D93E-4163-B2F9-600C984E04F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2" name="Text Box 69">
          <a:extLst>
            <a:ext uri="{FF2B5EF4-FFF2-40B4-BE49-F238E27FC236}">
              <a16:creationId xmlns:a16="http://schemas.microsoft.com/office/drawing/2014/main" id="{C5F6035C-559D-4CCC-AC9D-9B7A42CC453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3" name="Text Box 70">
          <a:extLst>
            <a:ext uri="{FF2B5EF4-FFF2-40B4-BE49-F238E27FC236}">
              <a16:creationId xmlns:a16="http://schemas.microsoft.com/office/drawing/2014/main" id="{C1FB619C-499A-4704-A8D3-55B5E4E3FB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4" name="Text Box 71">
          <a:extLst>
            <a:ext uri="{FF2B5EF4-FFF2-40B4-BE49-F238E27FC236}">
              <a16:creationId xmlns:a16="http://schemas.microsoft.com/office/drawing/2014/main" id="{8252C1A9-D97C-4B87-890C-E14C9292C6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5" name="Text Box 72">
          <a:extLst>
            <a:ext uri="{FF2B5EF4-FFF2-40B4-BE49-F238E27FC236}">
              <a16:creationId xmlns:a16="http://schemas.microsoft.com/office/drawing/2014/main" id="{5BAA9A86-6435-4C4C-98CB-874A914B54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06" name="Text Box 73">
          <a:extLst>
            <a:ext uri="{FF2B5EF4-FFF2-40B4-BE49-F238E27FC236}">
              <a16:creationId xmlns:a16="http://schemas.microsoft.com/office/drawing/2014/main" id="{A406EC2D-C8AA-4D2A-BB38-719634EEE2A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07" name="Text Box 46">
          <a:extLst>
            <a:ext uri="{FF2B5EF4-FFF2-40B4-BE49-F238E27FC236}">
              <a16:creationId xmlns:a16="http://schemas.microsoft.com/office/drawing/2014/main" id="{027FA450-DD58-4925-8DA1-BB1012C905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08" name="Text Box 43">
          <a:extLst>
            <a:ext uri="{FF2B5EF4-FFF2-40B4-BE49-F238E27FC236}">
              <a16:creationId xmlns:a16="http://schemas.microsoft.com/office/drawing/2014/main" id="{F2F5EAB9-82DE-4B57-BF96-871B84C2796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09" name="Text Box 46">
          <a:extLst>
            <a:ext uri="{FF2B5EF4-FFF2-40B4-BE49-F238E27FC236}">
              <a16:creationId xmlns:a16="http://schemas.microsoft.com/office/drawing/2014/main" id="{B1C63C46-D785-424B-9204-8843D6F3E46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0" name="Text Box 68">
          <a:extLst>
            <a:ext uri="{FF2B5EF4-FFF2-40B4-BE49-F238E27FC236}">
              <a16:creationId xmlns:a16="http://schemas.microsoft.com/office/drawing/2014/main" id="{9B723406-C603-4899-8E17-493FC7DED8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1" name="Text Box 69">
          <a:extLst>
            <a:ext uri="{FF2B5EF4-FFF2-40B4-BE49-F238E27FC236}">
              <a16:creationId xmlns:a16="http://schemas.microsoft.com/office/drawing/2014/main" id="{D5F7F7A5-BE21-45A4-A888-20B95EDC11E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2" name="Text Box 70">
          <a:extLst>
            <a:ext uri="{FF2B5EF4-FFF2-40B4-BE49-F238E27FC236}">
              <a16:creationId xmlns:a16="http://schemas.microsoft.com/office/drawing/2014/main" id="{67B99212-70AF-46C5-AFBF-A4629319E69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3" name="Text Box 71">
          <a:extLst>
            <a:ext uri="{FF2B5EF4-FFF2-40B4-BE49-F238E27FC236}">
              <a16:creationId xmlns:a16="http://schemas.microsoft.com/office/drawing/2014/main" id="{11271669-0F95-4A3D-857C-1F8FA676A82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4" name="Text Box 72">
          <a:extLst>
            <a:ext uri="{FF2B5EF4-FFF2-40B4-BE49-F238E27FC236}">
              <a16:creationId xmlns:a16="http://schemas.microsoft.com/office/drawing/2014/main" id="{801E3469-AC86-4C07-B30F-0D419806D9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15" name="Text Box 73">
          <a:extLst>
            <a:ext uri="{FF2B5EF4-FFF2-40B4-BE49-F238E27FC236}">
              <a16:creationId xmlns:a16="http://schemas.microsoft.com/office/drawing/2014/main" id="{F3C3D448-2061-42CC-A398-66DF3379BC0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16" name="Text Box 46">
          <a:extLst>
            <a:ext uri="{FF2B5EF4-FFF2-40B4-BE49-F238E27FC236}">
              <a16:creationId xmlns:a16="http://schemas.microsoft.com/office/drawing/2014/main" id="{369602C3-5182-46E2-B166-79221E479FA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17" name="Text Box 43">
          <a:extLst>
            <a:ext uri="{FF2B5EF4-FFF2-40B4-BE49-F238E27FC236}">
              <a16:creationId xmlns:a16="http://schemas.microsoft.com/office/drawing/2014/main" id="{596A43F8-6EC0-4A78-91C6-7A3BBB4AA98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2EBA6485-17C5-4478-A711-A4ECE1DC831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A5F80BFA-D335-4F10-A5A4-708EFBB493D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120" name="Text Box 10">
          <a:extLst>
            <a:ext uri="{FF2B5EF4-FFF2-40B4-BE49-F238E27FC236}">
              <a16:creationId xmlns:a16="http://schemas.microsoft.com/office/drawing/2014/main" id="{F4EDA681-EC18-4CCE-9B1B-CC7CDF47CC49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121" name="Text Box 11">
          <a:extLst>
            <a:ext uri="{FF2B5EF4-FFF2-40B4-BE49-F238E27FC236}">
              <a16:creationId xmlns:a16="http://schemas.microsoft.com/office/drawing/2014/main" id="{5F4AED6A-AB32-421B-8123-0B7DE5A67DD4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22" name="Text Box 65">
          <a:extLst>
            <a:ext uri="{FF2B5EF4-FFF2-40B4-BE49-F238E27FC236}">
              <a16:creationId xmlns:a16="http://schemas.microsoft.com/office/drawing/2014/main" id="{F1E9D97C-6702-4052-BA57-E236C3C325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23" name="Text Box 91">
          <a:extLst>
            <a:ext uri="{FF2B5EF4-FFF2-40B4-BE49-F238E27FC236}">
              <a16:creationId xmlns:a16="http://schemas.microsoft.com/office/drawing/2014/main" id="{786D8F42-0A64-45C7-9293-D9950338354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24" name="Text Box 65">
          <a:extLst>
            <a:ext uri="{FF2B5EF4-FFF2-40B4-BE49-F238E27FC236}">
              <a16:creationId xmlns:a16="http://schemas.microsoft.com/office/drawing/2014/main" id="{48F75341-A5CF-4404-915E-58F8DDAFC14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25" name="Text Box 91">
          <a:extLst>
            <a:ext uri="{FF2B5EF4-FFF2-40B4-BE49-F238E27FC236}">
              <a16:creationId xmlns:a16="http://schemas.microsoft.com/office/drawing/2014/main" id="{45FE1A2A-9F13-4F99-AFC9-2A7319CFB85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126" name="Text Box 46">
          <a:extLst>
            <a:ext uri="{FF2B5EF4-FFF2-40B4-BE49-F238E27FC236}">
              <a16:creationId xmlns:a16="http://schemas.microsoft.com/office/drawing/2014/main" id="{1900155F-8635-47B6-B451-AFC08214D8DB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127" name="Text Box 43">
          <a:extLst>
            <a:ext uri="{FF2B5EF4-FFF2-40B4-BE49-F238E27FC236}">
              <a16:creationId xmlns:a16="http://schemas.microsoft.com/office/drawing/2014/main" id="{05E7E751-2566-4F4B-8564-6848DF6C6E8C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28" name="Text Box 68">
          <a:extLst>
            <a:ext uri="{FF2B5EF4-FFF2-40B4-BE49-F238E27FC236}">
              <a16:creationId xmlns:a16="http://schemas.microsoft.com/office/drawing/2014/main" id="{39F6A2DA-217A-4C85-9D75-6B85819FC5C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29" name="Text Box 69">
          <a:extLst>
            <a:ext uri="{FF2B5EF4-FFF2-40B4-BE49-F238E27FC236}">
              <a16:creationId xmlns:a16="http://schemas.microsoft.com/office/drawing/2014/main" id="{C6AFB2FC-3903-4F18-86A4-31706C64269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0" name="Text Box 70">
          <a:extLst>
            <a:ext uri="{FF2B5EF4-FFF2-40B4-BE49-F238E27FC236}">
              <a16:creationId xmlns:a16="http://schemas.microsoft.com/office/drawing/2014/main" id="{601A869E-0C74-4F98-8BE8-84A7D5889E2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1" name="Text Box 71">
          <a:extLst>
            <a:ext uri="{FF2B5EF4-FFF2-40B4-BE49-F238E27FC236}">
              <a16:creationId xmlns:a16="http://schemas.microsoft.com/office/drawing/2014/main" id="{35C9C2E4-6C6D-4FF7-8320-C34779C45B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2" name="Text Box 72">
          <a:extLst>
            <a:ext uri="{FF2B5EF4-FFF2-40B4-BE49-F238E27FC236}">
              <a16:creationId xmlns:a16="http://schemas.microsoft.com/office/drawing/2014/main" id="{E413D197-497C-40D2-97AA-E49442E2B4D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3" name="Text Box 73">
          <a:extLst>
            <a:ext uri="{FF2B5EF4-FFF2-40B4-BE49-F238E27FC236}">
              <a16:creationId xmlns:a16="http://schemas.microsoft.com/office/drawing/2014/main" id="{05E4EAC0-38C8-40DE-BFB6-A6E8DDE7EA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34" name="Text Box 46">
          <a:extLst>
            <a:ext uri="{FF2B5EF4-FFF2-40B4-BE49-F238E27FC236}">
              <a16:creationId xmlns:a16="http://schemas.microsoft.com/office/drawing/2014/main" id="{61D411B9-08AF-4828-BAE0-C2C7D641920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35" name="Text Box 43">
          <a:extLst>
            <a:ext uri="{FF2B5EF4-FFF2-40B4-BE49-F238E27FC236}">
              <a16:creationId xmlns:a16="http://schemas.microsoft.com/office/drawing/2014/main" id="{E2D67136-CFEE-4F3B-A4D3-85F475692A0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36" name="Text Box 46">
          <a:extLst>
            <a:ext uri="{FF2B5EF4-FFF2-40B4-BE49-F238E27FC236}">
              <a16:creationId xmlns:a16="http://schemas.microsoft.com/office/drawing/2014/main" id="{69F1AF89-D4CD-4384-BE91-093D4E6547B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37" name="Text Box 43">
          <a:extLst>
            <a:ext uri="{FF2B5EF4-FFF2-40B4-BE49-F238E27FC236}">
              <a16:creationId xmlns:a16="http://schemas.microsoft.com/office/drawing/2014/main" id="{0FBCCC2A-659F-4C03-90E6-03049CFD6E3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8" name="Text Box 68">
          <a:extLst>
            <a:ext uri="{FF2B5EF4-FFF2-40B4-BE49-F238E27FC236}">
              <a16:creationId xmlns:a16="http://schemas.microsoft.com/office/drawing/2014/main" id="{70EB126D-03AD-4E81-862C-83B83C421CB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39" name="Text Box 69">
          <a:extLst>
            <a:ext uri="{FF2B5EF4-FFF2-40B4-BE49-F238E27FC236}">
              <a16:creationId xmlns:a16="http://schemas.microsoft.com/office/drawing/2014/main" id="{8E8395BD-B847-42F1-8260-397348368DF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40" name="Text Box 70">
          <a:extLst>
            <a:ext uri="{FF2B5EF4-FFF2-40B4-BE49-F238E27FC236}">
              <a16:creationId xmlns:a16="http://schemas.microsoft.com/office/drawing/2014/main" id="{B4E5575E-E396-47C4-9FA0-4133E1A912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41" name="Text Box 71">
          <a:extLst>
            <a:ext uri="{FF2B5EF4-FFF2-40B4-BE49-F238E27FC236}">
              <a16:creationId xmlns:a16="http://schemas.microsoft.com/office/drawing/2014/main" id="{81FBF86B-06D4-4243-B793-54E04AD1B2D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42" name="Text Box 72">
          <a:extLst>
            <a:ext uri="{FF2B5EF4-FFF2-40B4-BE49-F238E27FC236}">
              <a16:creationId xmlns:a16="http://schemas.microsoft.com/office/drawing/2014/main" id="{C71FE8AA-BCCB-4634-AC25-4E60D60C1B2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43" name="Text Box 73">
          <a:extLst>
            <a:ext uri="{FF2B5EF4-FFF2-40B4-BE49-F238E27FC236}">
              <a16:creationId xmlns:a16="http://schemas.microsoft.com/office/drawing/2014/main" id="{948CB0F9-FC3E-4F5A-93C5-05A0EC3BDCC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44" name="Text Box 46">
          <a:extLst>
            <a:ext uri="{FF2B5EF4-FFF2-40B4-BE49-F238E27FC236}">
              <a16:creationId xmlns:a16="http://schemas.microsoft.com/office/drawing/2014/main" id="{8CC49FC5-A5E1-42DA-AA26-3A0A70DC7E5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45" name="Text Box 43">
          <a:extLst>
            <a:ext uri="{FF2B5EF4-FFF2-40B4-BE49-F238E27FC236}">
              <a16:creationId xmlns:a16="http://schemas.microsoft.com/office/drawing/2014/main" id="{691FBFE0-4EFD-4ECE-BBF7-8FD4EAFAA5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46" name="Text Box 46">
          <a:extLst>
            <a:ext uri="{FF2B5EF4-FFF2-40B4-BE49-F238E27FC236}">
              <a16:creationId xmlns:a16="http://schemas.microsoft.com/office/drawing/2014/main" id="{A27052E4-9714-48C9-AFF0-1B165559100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47" name="Text Box 43">
          <a:extLst>
            <a:ext uri="{FF2B5EF4-FFF2-40B4-BE49-F238E27FC236}">
              <a16:creationId xmlns:a16="http://schemas.microsoft.com/office/drawing/2014/main" id="{8C74A904-FBD5-4402-AA5B-EFF9274463B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48" name="Text Box 68">
          <a:extLst>
            <a:ext uri="{FF2B5EF4-FFF2-40B4-BE49-F238E27FC236}">
              <a16:creationId xmlns:a16="http://schemas.microsoft.com/office/drawing/2014/main" id="{A4C33EA9-FF1E-4C2A-9C92-20AF884C4D8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49" name="Text Box 69">
          <a:extLst>
            <a:ext uri="{FF2B5EF4-FFF2-40B4-BE49-F238E27FC236}">
              <a16:creationId xmlns:a16="http://schemas.microsoft.com/office/drawing/2014/main" id="{1EFB9994-6733-47EF-846D-C9CD24BE87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50" name="Text Box 70">
          <a:extLst>
            <a:ext uri="{FF2B5EF4-FFF2-40B4-BE49-F238E27FC236}">
              <a16:creationId xmlns:a16="http://schemas.microsoft.com/office/drawing/2014/main" id="{D77D1F3A-59BF-4DB7-96D3-7A754D52023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51" name="Text Box 71">
          <a:extLst>
            <a:ext uri="{FF2B5EF4-FFF2-40B4-BE49-F238E27FC236}">
              <a16:creationId xmlns:a16="http://schemas.microsoft.com/office/drawing/2014/main" id="{25E09E72-868A-4FE5-929B-8E89E43CF5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52" name="Text Box 72">
          <a:extLst>
            <a:ext uri="{FF2B5EF4-FFF2-40B4-BE49-F238E27FC236}">
              <a16:creationId xmlns:a16="http://schemas.microsoft.com/office/drawing/2014/main" id="{70FA7567-A7E8-4452-A4C8-055996D5704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53" name="Text Box 73">
          <a:extLst>
            <a:ext uri="{FF2B5EF4-FFF2-40B4-BE49-F238E27FC236}">
              <a16:creationId xmlns:a16="http://schemas.microsoft.com/office/drawing/2014/main" id="{7A873B29-413B-440D-BCF0-B12B0865469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F312260-8DB5-426F-937E-B42E04B237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55" name="Text Box 43">
          <a:extLst>
            <a:ext uri="{FF2B5EF4-FFF2-40B4-BE49-F238E27FC236}">
              <a16:creationId xmlns:a16="http://schemas.microsoft.com/office/drawing/2014/main" id="{168AF23D-5DB5-43B5-86E9-34E1C7D8DD9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56" name="Text Box 46">
          <a:extLst>
            <a:ext uri="{FF2B5EF4-FFF2-40B4-BE49-F238E27FC236}">
              <a16:creationId xmlns:a16="http://schemas.microsoft.com/office/drawing/2014/main" id="{99FADCE2-1516-4E93-A242-EE0A153393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57" name="Text Box 43">
          <a:extLst>
            <a:ext uri="{FF2B5EF4-FFF2-40B4-BE49-F238E27FC236}">
              <a16:creationId xmlns:a16="http://schemas.microsoft.com/office/drawing/2014/main" id="{F23F45F5-6B95-44C7-833E-B9DCFAA06C8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158" name="Text Box 10">
          <a:extLst>
            <a:ext uri="{FF2B5EF4-FFF2-40B4-BE49-F238E27FC236}">
              <a16:creationId xmlns:a16="http://schemas.microsoft.com/office/drawing/2014/main" id="{F9EEA79E-B755-44F2-B083-6B6CF25E9E08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367</xdr:row>
      <xdr:rowOff>0</xdr:rowOff>
    </xdr:from>
    <xdr:ext cx="0" cy="171450"/>
    <xdr:sp macro="" textlink="">
      <xdr:nvSpPr>
        <xdr:cNvPr id="2159" name="Text Box 11">
          <a:extLst>
            <a:ext uri="{FF2B5EF4-FFF2-40B4-BE49-F238E27FC236}">
              <a16:creationId xmlns:a16="http://schemas.microsoft.com/office/drawing/2014/main" id="{62FF177B-3A80-4E7E-A49B-E85A092F7B64}"/>
            </a:ext>
          </a:extLst>
        </xdr:cNvPr>
        <xdr:cNvSpPr txBox="1">
          <a:spLocks noChangeArrowheads="1"/>
        </xdr:cNvSpPr>
      </xdr:nvSpPr>
      <xdr:spPr bwMode="auto">
        <a:xfrm>
          <a:off x="1057275" y="41328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60" name="Text Box 65">
          <a:extLst>
            <a:ext uri="{FF2B5EF4-FFF2-40B4-BE49-F238E27FC236}">
              <a16:creationId xmlns:a16="http://schemas.microsoft.com/office/drawing/2014/main" id="{562DF1AD-1111-4F3D-85F5-79454AAF9B4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61" name="Text Box 91">
          <a:extLst>
            <a:ext uri="{FF2B5EF4-FFF2-40B4-BE49-F238E27FC236}">
              <a16:creationId xmlns:a16="http://schemas.microsoft.com/office/drawing/2014/main" id="{38813175-2549-4519-B6DB-CC3F51F559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62" name="Text Box 65">
          <a:extLst>
            <a:ext uri="{FF2B5EF4-FFF2-40B4-BE49-F238E27FC236}">
              <a16:creationId xmlns:a16="http://schemas.microsoft.com/office/drawing/2014/main" id="{CFA5419E-C317-4825-BF93-4544AC70F61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63" name="Text Box 91">
          <a:extLst>
            <a:ext uri="{FF2B5EF4-FFF2-40B4-BE49-F238E27FC236}">
              <a16:creationId xmlns:a16="http://schemas.microsoft.com/office/drawing/2014/main" id="{8CEBB072-5C70-4B1A-A217-8341FF9451E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164" name="Text Box 46">
          <a:extLst>
            <a:ext uri="{FF2B5EF4-FFF2-40B4-BE49-F238E27FC236}">
              <a16:creationId xmlns:a16="http://schemas.microsoft.com/office/drawing/2014/main" id="{88AC1E2C-E05B-44CC-9637-EBAFE2F1753D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165" name="Text Box 43">
          <a:extLst>
            <a:ext uri="{FF2B5EF4-FFF2-40B4-BE49-F238E27FC236}">
              <a16:creationId xmlns:a16="http://schemas.microsoft.com/office/drawing/2014/main" id="{2FB9FA9F-2F21-4B1D-993C-022261DBA1E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66" name="Text Box 68">
          <a:extLst>
            <a:ext uri="{FF2B5EF4-FFF2-40B4-BE49-F238E27FC236}">
              <a16:creationId xmlns:a16="http://schemas.microsoft.com/office/drawing/2014/main" id="{FBB66B36-B1F8-4DE5-8B62-1159AEC0168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67" name="Text Box 69">
          <a:extLst>
            <a:ext uri="{FF2B5EF4-FFF2-40B4-BE49-F238E27FC236}">
              <a16:creationId xmlns:a16="http://schemas.microsoft.com/office/drawing/2014/main" id="{336567BD-16FF-4036-B972-89E8F88435D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68" name="Text Box 70">
          <a:extLst>
            <a:ext uri="{FF2B5EF4-FFF2-40B4-BE49-F238E27FC236}">
              <a16:creationId xmlns:a16="http://schemas.microsoft.com/office/drawing/2014/main" id="{3837C24C-AB46-44C3-824E-D76F0A0FF6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69" name="Text Box 71">
          <a:extLst>
            <a:ext uri="{FF2B5EF4-FFF2-40B4-BE49-F238E27FC236}">
              <a16:creationId xmlns:a16="http://schemas.microsoft.com/office/drawing/2014/main" id="{2308A850-A9D7-426A-8B9B-96DC5CFC7B3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0" name="Text Box 72">
          <a:extLst>
            <a:ext uri="{FF2B5EF4-FFF2-40B4-BE49-F238E27FC236}">
              <a16:creationId xmlns:a16="http://schemas.microsoft.com/office/drawing/2014/main" id="{0188EFA9-07B4-478A-AE2D-FA7E823C36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1" name="Text Box 73">
          <a:extLst>
            <a:ext uri="{FF2B5EF4-FFF2-40B4-BE49-F238E27FC236}">
              <a16:creationId xmlns:a16="http://schemas.microsoft.com/office/drawing/2014/main" id="{278AFFA3-8098-4636-9783-2E6AAF44D8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72" name="Text Box 46">
          <a:extLst>
            <a:ext uri="{FF2B5EF4-FFF2-40B4-BE49-F238E27FC236}">
              <a16:creationId xmlns:a16="http://schemas.microsoft.com/office/drawing/2014/main" id="{69FFD84B-157D-4047-A536-2125E9CD1E1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73" name="Text Box 43">
          <a:extLst>
            <a:ext uri="{FF2B5EF4-FFF2-40B4-BE49-F238E27FC236}">
              <a16:creationId xmlns:a16="http://schemas.microsoft.com/office/drawing/2014/main" id="{D57293AA-F577-4845-BA28-FCCBBAF7260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74" name="Text Box 46">
          <a:extLst>
            <a:ext uri="{FF2B5EF4-FFF2-40B4-BE49-F238E27FC236}">
              <a16:creationId xmlns:a16="http://schemas.microsoft.com/office/drawing/2014/main" id="{C0BAE7FC-4BCA-437F-955C-027F6CA79B2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75" name="Text Box 43">
          <a:extLst>
            <a:ext uri="{FF2B5EF4-FFF2-40B4-BE49-F238E27FC236}">
              <a16:creationId xmlns:a16="http://schemas.microsoft.com/office/drawing/2014/main" id="{25C27B97-47A6-45A1-A9C1-262C0381B47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6" name="Text Box 68">
          <a:extLst>
            <a:ext uri="{FF2B5EF4-FFF2-40B4-BE49-F238E27FC236}">
              <a16:creationId xmlns:a16="http://schemas.microsoft.com/office/drawing/2014/main" id="{08301F5E-21B8-4B3D-825C-FCAC4D6DA55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7" name="Text Box 69">
          <a:extLst>
            <a:ext uri="{FF2B5EF4-FFF2-40B4-BE49-F238E27FC236}">
              <a16:creationId xmlns:a16="http://schemas.microsoft.com/office/drawing/2014/main" id="{5200B4C0-3FC1-41F3-9FEB-9EF38AC1C1F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8" name="Text Box 70">
          <a:extLst>
            <a:ext uri="{FF2B5EF4-FFF2-40B4-BE49-F238E27FC236}">
              <a16:creationId xmlns:a16="http://schemas.microsoft.com/office/drawing/2014/main" id="{9BDEC8BC-C1C6-4A07-9A12-7A74627A91D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79" name="Text Box 71">
          <a:extLst>
            <a:ext uri="{FF2B5EF4-FFF2-40B4-BE49-F238E27FC236}">
              <a16:creationId xmlns:a16="http://schemas.microsoft.com/office/drawing/2014/main" id="{03DA8385-5B3E-4569-B5A0-4824B5E3AA7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80" name="Text Box 72">
          <a:extLst>
            <a:ext uri="{FF2B5EF4-FFF2-40B4-BE49-F238E27FC236}">
              <a16:creationId xmlns:a16="http://schemas.microsoft.com/office/drawing/2014/main" id="{DA511AF5-87F2-40AB-A43D-2A53253A534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181" name="Text Box 73">
          <a:extLst>
            <a:ext uri="{FF2B5EF4-FFF2-40B4-BE49-F238E27FC236}">
              <a16:creationId xmlns:a16="http://schemas.microsoft.com/office/drawing/2014/main" id="{3866FD3C-5D58-4CB2-B0BF-62EE9E9EF48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BB43F68A-07B4-4619-8FB4-803BD009B37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83" name="Text Box 43">
          <a:extLst>
            <a:ext uri="{FF2B5EF4-FFF2-40B4-BE49-F238E27FC236}">
              <a16:creationId xmlns:a16="http://schemas.microsoft.com/office/drawing/2014/main" id="{E47EAF67-0A4E-4F2D-B0AA-7F7CDBA6A20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84" name="Text Box 46">
          <a:extLst>
            <a:ext uri="{FF2B5EF4-FFF2-40B4-BE49-F238E27FC236}">
              <a16:creationId xmlns:a16="http://schemas.microsoft.com/office/drawing/2014/main" id="{51F36F35-37D5-4F33-8C7F-8EFC6F481A7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85" name="Text Box 43">
          <a:extLst>
            <a:ext uri="{FF2B5EF4-FFF2-40B4-BE49-F238E27FC236}">
              <a16:creationId xmlns:a16="http://schemas.microsoft.com/office/drawing/2014/main" id="{14DC39E9-6407-4D85-A718-1B90E5A9B68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86" name="Text Box 68">
          <a:extLst>
            <a:ext uri="{FF2B5EF4-FFF2-40B4-BE49-F238E27FC236}">
              <a16:creationId xmlns:a16="http://schemas.microsoft.com/office/drawing/2014/main" id="{AE7372F3-FADB-488F-B98D-43914E661DA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87" name="Text Box 69">
          <a:extLst>
            <a:ext uri="{FF2B5EF4-FFF2-40B4-BE49-F238E27FC236}">
              <a16:creationId xmlns:a16="http://schemas.microsoft.com/office/drawing/2014/main" id="{F29DFAD8-DA8E-4D4D-87EB-E99C1FAFF78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88" name="Text Box 70">
          <a:extLst>
            <a:ext uri="{FF2B5EF4-FFF2-40B4-BE49-F238E27FC236}">
              <a16:creationId xmlns:a16="http://schemas.microsoft.com/office/drawing/2014/main" id="{74A8907B-1918-450E-9183-9ACA872CD9C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89" name="Text Box 71">
          <a:extLst>
            <a:ext uri="{FF2B5EF4-FFF2-40B4-BE49-F238E27FC236}">
              <a16:creationId xmlns:a16="http://schemas.microsoft.com/office/drawing/2014/main" id="{67F71CA1-21C1-4FB7-90C4-C3622D3418E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90" name="Text Box 72">
          <a:extLst>
            <a:ext uri="{FF2B5EF4-FFF2-40B4-BE49-F238E27FC236}">
              <a16:creationId xmlns:a16="http://schemas.microsoft.com/office/drawing/2014/main" id="{A6A30832-020D-418B-B795-D5810FF3601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191" name="Text Box 73">
          <a:extLst>
            <a:ext uri="{FF2B5EF4-FFF2-40B4-BE49-F238E27FC236}">
              <a16:creationId xmlns:a16="http://schemas.microsoft.com/office/drawing/2014/main" id="{F437CE21-72D4-40DA-869E-2D20836AA6E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92" name="Text Box 46">
          <a:extLst>
            <a:ext uri="{FF2B5EF4-FFF2-40B4-BE49-F238E27FC236}">
              <a16:creationId xmlns:a16="http://schemas.microsoft.com/office/drawing/2014/main" id="{0CCBF5F9-8A8A-4F5A-ADA2-E452A75160A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93" name="Text Box 43">
          <a:extLst>
            <a:ext uri="{FF2B5EF4-FFF2-40B4-BE49-F238E27FC236}">
              <a16:creationId xmlns:a16="http://schemas.microsoft.com/office/drawing/2014/main" id="{1299EDC7-8FDC-4F1A-B650-571F3FB2AF2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70E88BD7-9D8C-4C9D-9AFD-55862BFCF63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195" name="Text Box 43">
          <a:extLst>
            <a:ext uri="{FF2B5EF4-FFF2-40B4-BE49-F238E27FC236}">
              <a16:creationId xmlns:a16="http://schemas.microsoft.com/office/drawing/2014/main" id="{71779B85-63F5-40E8-84A3-05DFFB8D29E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350</xdr:row>
      <xdr:rowOff>180975</xdr:rowOff>
    </xdr:from>
    <xdr:ext cx="0" cy="171450"/>
    <xdr:sp macro="" textlink="">
      <xdr:nvSpPr>
        <xdr:cNvPr id="2196" name="Text Box 10">
          <a:extLst>
            <a:ext uri="{FF2B5EF4-FFF2-40B4-BE49-F238E27FC236}">
              <a16:creationId xmlns:a16="http://schemas.microsoft.com/office/drawing/2014/main" id="{6E6CBEE3-275F-4D65-8E28-0855F38B8C9A}"/>
            </a:ext>
          </a:extLst>
        </xdr:cNvPr>
        <xdr:cNvSpPr txBox="1">
          <a:spLocks noChangeArrowheads="1"/>
        </xdr:cNvSpPr>
      </xdr:nvSpPr>
      <xdr:spPr bwMode="auto">
        <a:xfrm>
          <a:off x="17230725" y="39490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97" name="Text Box 65">
          <a:extLst>
            <a:ext uri="{FF2B5EF4-FFF2-40B4-BE49-F238E27FC236}">
              <a16:creationId xmlns:a16="http://schemas.microsoft.com/office/drawing/2014/main" id="{EE640AAB-ADCC-4962-8557-4714DA842A5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98" name="Text Box 91">
          <a:extLst>
            <a:ext uri="{FF2B5EF4-FFF2-40B4-BE49-F238E27FC236}">
              <a16:creationId xmlns:a16="http://schemas.microsoft.com/office/drawing/2014/main" id="{8F6A43BC-AE2D-405C-8E46-E63121C2364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199" name="Text Box 65">
          <a:extLst>
            <a:ext uri="{FF2B5EF4-FFF2-40B4-BE49-F238E27FC236}">
              <a16:creationId xmlns:a16="http://schemas.microsoft.com/office/drawing/2014/main" id="{F97333F2-E632-4813-8E6A-1B9AB54FB87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200" name="Text Box 91">
          <a:extLst>
            <a:ext uri="{FF2B5EF4-FFF2-40B4-BE49-F238E27FC236}">
              <a16:creationId xmlns:a16="http://schemas.microsoft.com/office/drawing/2014/main" id="{B9174ADE-5680-43DD-A405-3756D7C16A4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6DF6BFEF-D62B-416E-BFEB-6A08DC53713A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81D39846-C7F2-4326-AC01-EFB55A86BA7F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3" name="Text Box 68">
          <a:extLst>
            <a:ext uri="{FF2B5EF4-FFF2-40B4-BE49-F238E27FC236}">
              <a16:creationId xmlns:a16="http://schemas.microsoft.com/office/drawing/2014/main" id="{AF2DAD15-6820-403F-99D1-A7EBB6700CC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4" name="Text Box 69">
          <a:extLst>
            <a:ext uri="{FF2B5EF4-FFF2-40B4-BE49-F238E27FC236}">
              <a16:creationId xmlns:a16="http://schemas.microsoft.com/office/drawing/2014/main" id="{0AD0564C-8B2A-4A02-A4D5-0801946C848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5" name="Text Box 70">
          <a:extLst>
            <a:ext uri="{FF2B5EF4-FFF2-40B4-BE49-F238E27FC236}">
              <a16:creationId xmlns:a16="http://schemas.microsoft.com/office/drawing/2014/main" id="{F3C76F0B-9872-4592-9097-B9860991FD2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6" name="Text Box 71">
          <a:extLst>
            <a:ext uri="{FF2B5EF4-FFF2-40B4-BE49-F238E27FC236}">
              <a16:creationId xmlns:a16="http://schemas.microsoft.com/office/drawing/2014/main" id="{A5D7F475-9DA3-4441-833C-3B96B546812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7" name="Text Box 72">
          <a:extLst>
            <a:ext uri="{FF2B5EF4-FFF2-40B4-BE49-F238E27FC236}">
              <a16:creationId xmlns:a16="http://schemas.microsoft.com/office/drawing/2014/main" id="{80E311A1-9FD0-482E-ABC9-A8AAD15A96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08" name="Text Box 73">
          <a:extLst>
            <a:ext uri="{FF2B5EF4-FFF2-40B4-BE49-F238E27FC236}">
              <a16:creationId xmlns:a16="http://schemas.microsoft.com/office/drawing/2014/main" id="{B341648F-A2F6-4203-AA21-75A56BF2CDC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4A90EF8A-EEC0-4C4B-9E08-9BDAE94335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3C5127C6-5C87-472D-BAA6-3D8A15DBD20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11" name="Text Box 46">
          <a:extLst>
            <a:ext uri="{FF2B5EF4-FFF2-40B4-BE49-F238E27FC236}">
              <a16:creationId xmlns:a16="http://schemas.microsoft.com/office/drawing/2014/main" id="{850C8638-E9A6-4B0E-8AD9-19D7C5720DE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12" name="Text Box 43">
          <a:extLst>
            <a:ext uri="{FF2B5EF4-FFF2-40B4-BE49-F238E27FC236}">
              <a16:creationId xmlns:a16="http://schemas.microsoft.com/office/drawing/2014/main" id="{8429EC37-3297-4F25-BCFD-9270E86F0493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3" name="Text Box 68">
          <a:extLst>
            <a:ext uri="{FF2B5EF4-FFF2-40B4-BE49-F238E27FC236}">
              <a16:creationId xmlns:a16="http://schemas.microsoft.com/office/drawing/2014/main" id="{0CB7EF1F-29B2-4F9F-960B-2B4C80D9E2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4" name="Text Box 69">
          <a:extLst>
            <a:ext uri="{FF2B5EF4-FFF2-40B4-BE49-F238E27FC236}">
              <a16:creationId xmlns:a16="http://schemas.microsoft.com/office/drawing/2014/main" id="{D92C2EF1-D882-4AA6-82A2-ADEE2E2A087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5" name="Text Box 70">
          <a:extLst>
            <a:ext uri="{FF2B5EF4-FFF2-40B4-BE49-F238E27FC236}">
              <a16:creationId xmlns:a16="http://schemas.microsoft.com/office/drawing/2014/main" id="{4529FBC6-BE90-4DCA-9B52-E9D9CAD64AF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6" name="Text Box 71">
          <a:extLst>
            <a:ext uri="{FF2B5EF4-FFF2-40B4-BE49-F238E27FC236}">
              <a16:creationId xmlns:a16="http://schemas.microsoft.com/office/drawing/2014/main" id="{41028798-D446-4D02-8294-2CE34FD1476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7" name="Text Box 72">
          <a:extLst>
            <a:ext uri="{FF2B5EF4-FFF2-40B4-BE49-F238E27FC236}">
              <a16:creationId xmlns:a16="http://schemas.microsoft.com/office/drawing/2014/main" id="{39B6ED9C-F505-4466-954E-6CE133D71C1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18" name="Text Box 73">
          <a:extLst>
            <a:ext uri="{FF2B5EF4-FFF2-40B4-BE49-F238E27FC236}">
              <a16:creationId xmlns:a16="http://schemas.microsoft.com/office/drawing/2014/main" id="{D3B3A51A-9279-439D-AA0F-6FCF4D7B458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03B54E86-0B65-4BAC-AA56-60BE57B4201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E111329F-526D-40AA-B14F-F8B678C103D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21" name="Text Box 46">
          <a:extLst>
            <a:ext uri="{FF2B5EF4-FFF2-40B4-BE49-F238E27FC236}">
              <a16:creationId xmlns:a16="http://schemas.microsoft.com/office/drawing/2014/main" id="{4F293400-49FD-4274-A2C6-2A353FE4890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22" name="Text Box 43">
          <a:extLst>
            <a:ext uri="{FF2B5EF4-FFF2-40B4-BE49-F238E27FC236}">
              <a16:creationId xmlns:a16="http://schemas.microsoft.com/office/drawing/2014/main" id="{E933A084-1638-4825-9EA4-03A02207BDA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3" name="Text Box 68">
          <a:extLst>
            <a:ext uri="{FF2B5EF4-FFF2-40B4-BE49-F238E27FC236}">
              <a16:creationId xmlns:a16="http://schemas.microsoft.com/office/drawing/2014/main" id="{2558CCAA-1113-44B7-8541-E45A9FE89B8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4" name="Text Box 69">
          <a:extLst>
            <a:ext uri="{FF2B5EF4-FFF2-40B4-BE49-F238E27FC236}">
              <a16:creationId xmlns:a16="http://schemas.microsoft.com/office/drawing/2014/main" id="{EE8B4F12-4DAD-42CF-83B6-8CC60B30F33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5" name="Text Box 70">
          <a:extLst>
            <a:ext uri="{FF2B5EF4-FFF2-40B4-BE49-F238E27FC236}">
              <a16:creationId xmlns:a16="http://schemas.microsoft.com/office/drawing/2014/main" id="{EFA45ACA-9026-4A7A-948F-2BEECB2F989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6" name="Text Box 71">
          <a:extLst>
            <a:ext uri="{FF2B5EF4-FFF2-40B4-BE49-F238E27FC236}">
              <a16:creationId xmlns:a16="http://schemas.microsoft.com/office/drawing/2014/main" id="{F4A0C481-81AF-4DCF-AC4D-76053EE7E4D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7" name="Text Box 72">
          <a:extLst>
            <a:ext uri="{FF2B5EF4-FFF2-40B4-BE49-F238E27FC236}">
              <a16:creationId xmlns:a16="http://schemas.microsoft.com/office/drawing/2014/main" id="{A7FEEFF6-4881-4893-87FE-5D0635FDA56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47625"/>
    <xdr:sp macro="" textlink="">
      <xdr:nvSpPr>
        <xdr:cNvPr id="2228" name="Text Box 73">
          <a:extLst>
            <a:ext uri="{FF2B5EF4-FFF2-40B4-BE49-F238E27FC236}">
              <a16:creationId xmlns:a16="http://schemas.microsoft.com/office/drawing/2014/main" id="{96051982-CFEA-4F00-A87A-E4FD592B11D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99C983F4-49FA-447B-968B-EC15DBEBD6CB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937F5E5F-87D3-47E1-BABE-2F0657D36E6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31" name="Text Box 46">
          <a:extLst>
            <a:ext uri="{FF2B5EF4-FFF2-40B4-BE49-F238E27FC236}">
              <a16:creationId xmlns:a16="http://schemas.microsoft.com/office/drawing/2014/main" id="{5CE6AD04-D164-4D94-AF09-BBFE9A190E4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32" name="Text Box 43">
          <a:extLst>
            <a:ext uri="{FF2B5EF4-FFF2-40B4-BE49-F238E27FC236}">
              <a16:creationId xmlns:a16="http://schemas.microsoft.com/office/drawing/2014/main" id="{8D5CB265-2D50-4811-98D5-15BB43DBE371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233" name="Text Box 65">
          <a:extLst>
            <a:ext uri="{FF2B5EF4-FFF2-40B4-BE49-F238E27FC236}">
              <a16:creationId xmlns:a16="http://schemas.microsoft.com/office/drawing/2014/main" id="{805A51B9-D6F6-4793-B486-3E6AE8B28AC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234" name="Text Box 91">
          <a:extLst>
            <a:ext uri="{FF2B5EF4-FFF2-40B4-BE49-F238E27FC236}">
              <a16:creationId xmlns:a16="http://schemas.microsoft.com/office/drawing/2014/main" id="{D9029A3D-18A5-43A0-919B-51BE66B199E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235" name="Text Box 65">
          <a:extLst>
            <a:ext uri="{FF2B5EF4-FFF2-40B4-BE49-F238E27FC236}">
              <a16:creationId xmlns:a16="http://schemas.microsoft.com/office/drawing/2014/main" id="{7706D84F-D30C-406E-B3B2-18DDFBF5AC1C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171450"/>
    <xdr:sp macro="" textlink="">
      <xdr:nvSpPr>
        <xdr:cNvPr id="2236" name="Text Box 91">
          <a:extLst>
            <a:ext uri="{FF2B5EF4-FFF2-40B4-BE49-F238E27FC236}">
              <a16:creationId xmlns:a16="http://schemas.microsoft.com/office/drawing/2014/main" id="{DF423948-738C-47F2-A509-BF0BCCA9C2B8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8A0B4FBF-521F-4C89-85AF-F0C44A364801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367</xdr:row>
      <xdr:rowOff>0</xdr:rowOff>
    </xdr:from>
    <xdr:ext cx="76200" cy="171450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81132A84-1446-4E4D-8335-E98605EA0C62}"/>
            </a:ext>
          </a:extLst>
        </xdr:cNvPr>
        <xdr:cNvSpPr txBox="1">
          <a:spLocks noChangeArrowheads="1"/>
        </xdr:cNvSpPr>
      </xdr:nvSpPr>
      <xdr:spPr bwMode="auto">
        <a:xfrm>
          <a:off x="4886325" y="4132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39" name="Text Box 68">
          <a:extLst>
            <a:ext uri="{FF2B5EF4-FFF2-40B4-BE49-F238E27FC236}">
              <a16:creationId xmlns:a16="http://schemas.microsoft.com/office/drawing/2014/main" id="{139DC0DE-FEA1-4B58-B250-6456EDA74CF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0" name="Text Box 69">
          <a:extLst>
            <a:ext uri="{FF2B5EF4-FFF2-40B4-BE49-F238E27FC236}">
              <a16:creationId xmlns:a16="http://schemas.microsoft.com/office/drawing/2014/main" id="{950D86A4-DA32-4E26-87FB-E88C151C83A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1" name="Text Box 70">
          <a:extLst>
            <a:ext uri="{FF2B5EF4-FFF2-40B4-BE49-F238E27FC236}">
              <a16:creationId xmlns:a16="http://schemas.microsoft.com/office/drawing/2014/main" id="{7DF25C51-9D06-4C21-92C8-3ED0E559902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2" name="Text Box 71">
          <a:extLst>
            <a:ext uri="{FF2B5EF4-FFF2-40B4-BE49-F238E27FC236}">
              <a16:creationId xmlns:a16="http://schemas.microsoft.com/office/drawing/2014/main" id="{F25E5C6F-D291-4D21-BCF1-2F2CB3ADE94F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3" name="Text Box 72">
          <a:extLst>
            <a:ext uri="{FF2B5EF4-FFF2-40B4-BE49-F238E27FC236}">
              <a16:creationId xmlns:a16="http://schemas.microsoft.com/office/drawing/2014/main" id="{C78E5EBB-AADC-41F3-9CA5-111384CBA7D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4" name="Text Box 73">
          <a:extLst>
            <a:ext uri="{FF2B5EF4-FFF2-40B4-BE49-F238E27FC236}">
              <a16:creationId xmlns:a16="http://schemas.microsoft.com/office/drawing/2014/main" id="{17E710E5-18CC-4FE0-8FCE-A80B38D71287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45" name="Text Box 46">
          <a:extLst>
            <a:ext uri="{FF2B5EF4-FFF2-40B4-BE49-F238E27FC236}">
              <a16:creationId xmlns:a16="http://schemas.microsoft.com/office/drawing/2014/main" id="{70B344C0-8881-4B3A-94F4-E76967EB5D6E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46" name="Text Box 43">
          <a:extLst>
            <a:ext uri="{FF2B5EF4-FFF2-40B4-BE49-F238E27FC236}">
              <a16:creationId xmlns:a16="http://schemas.microsoft.com/office/drawing/2014/main" id="{AE26DC0B-54C8-490F-BD6D-107384BBDCF6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19F841A2-D798-4254-93D6-0D702D9A33C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CCC61218-E5EC-4824-9723-102EC63E805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9C2B9C5C-3B3E-4059-83E4-3FE5A5788FE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60D38B60-D448-4059-8A02-75063244CF8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EB55715B-75E7-43AB-831E-42236B4F1D40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48CA8F11-F619-4DE2-8E1A-BEF32037E10D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B80705E6-C124-4A1E-9AEA-77B516E1D784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F9D0C5FD-AB57-4737-9375-F46B849EF2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ABF8BE3B-B84C-43E5-BE31-E275A2A1AD79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F7ADBBBB-2809-4B08-86E6-9C58CD6A7515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6C79BEC3-7E51-4CDA-BD03-E5BF5A000AE2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367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6D219844-CF57-4F7E-9365-7AF5F2978E1A}"/>
            </a:ext>
          </a:extLst>
        </xdr:cNvPr>
        <xdr:cNvSpPr txBox="1">
          <a:spLocks noChangeArrowheads="1"/>
        </xdr:cNvSpPr>
      </xdr:nvSpPr>
      <xdr:spPr bwMode="auto">
        <a:xfrm>
          <a:off x="40957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367</xdr:row>
      <xdr:rowOff>0</xdr:rowOff>
    </xdr:from>
    <xdr:ext cx="76200" cy="28575"/>
    <xdr:sp macro="" textlink="">
      <xdr:nvSpPr>
        <xdr:cNvPr id="2259" name="Text Box 43">
          <a:extLst>
            <a:ext uri="{FF2B5EF4-FFF2-40B4-BE49-F238E27FC236}">
              <a16:creationId xmlns:a16="http://schemas.microsoft.com/office/drawing/2014/main" id="{1643B6B3-3B22-4741-93EA-CD93BF6ED76C}"/>
            </a:ext>
          </a:extLst>
        </xdr:cNvPr>
        <xdr:cNvSpPr txBox="1">
          <a:spLocks noChangeArrowheads="1"/>
        </xdr:cNvSpPr>
      </xdr:nvSpPr>
      <xdr:spPr bwMode="auto">
        <a:xfrm>
          <a:off x="3829050" y="41328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0" name="Text Box 68">
          <a:extLst>
            <a:ext uri="{FF2B5EF4-FFF2-40B4-BE49-F238E27FC236}">
              <a16:creationId xmlns:a16="http://schemas.microsoft.com/office/drawing/2014/main" id="{D6BA001A-CA6A-4CCE-B0BE-B295FF102E8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1" name="Text Box 69">
          <a:extLst>
            <a:ext uri="{FF2B5EF4-FFF2-40B4-BE49-F238E27FC236}">
              <a16:creationId xmlns:a16="http://schemas.microsoft.com/office/drawing/2014/main" id="{9D46E03E-9C8A-4C67-8317-23742812DBD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2" name="Text Box 70">
          <a:extLst>
            <a:ext uri="{FF2B5EF4-FFF2-40B4-BE49-F238E27FC236}">
              <a16:creationId xmlns:a16="http://schemas.microsoft.com/office/drawing/2014/main" id="{C5E8792D-31E8-4A98-9812-44F2D987DBE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3" name="Text Box 71">
          <a:extLst>
            <a:ext uri="{FF2B5EF4-FFF2-40B4-BE49-F238E27FC236}">
              <a16:creationId xmlns:a16="http://schemas.microsoft.com/office/drawing/2014/main" id="{42689124-7880-4287-B00C-B6F6150669F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4" name="Text Box 72">
          <a:extLst>
            <a:ext uri="{FF2B5EF4-FFF2-40B4-BE49-F238E27FC236}">
              <a16:creationId xmlns:a16="http://schemas.microsoft.com/office/drawing/2014/main" id="{CC779775-593D-492D-A591-06611FE6CBE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65" name="Text Box 73">
          <a:extLst>
            <a:ext uri="{FF2B5EF4-FFF2-40B4-BE49-F238E27FC236}">
              <a16:creationId xmlns:a16="http://schemas.microsoft.com/office/drawing/2014/main" id="{D38A3F9A-2454-4A34-80B5-81BF770A81E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id="{6C5CE75D-6B53-4350-AA07-209CADA52F9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67" name="Text Box 43">
          <a:extLst>
            <a:ext uri="{FF2B5EF4-FFF2-40B4-BE49-F238E27FC236}">
              <a16:creationId xmlns:a16="http://schemas.microsoft.com/office/drawing/2014/main" id="{B6C0B351-EE64-4B20-B579-7FC0A317BD5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68" name="Text Box 46">
          <a:extLst>
            <a:ext uri="{FF2B5EF4-FFF2-40B4-BE49-F238E27FC236}">
              <a16:creationId xmlns:a16="http://schemas.microsoft.com/office/drawing/2014/main" id="{F64F7552-FBC2-46D3-9B73-3D0FAF4028A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69" name="Text Box 43">
          <a:extLst>
            <a:ext uri="{FF2B5EF4-FFF2-40B4-BE49-F238E27FC236}">
              <a16:creationId xmlns:a16="http://schemas.microsoft.com/office/drawing/2014/main" id="{ED0DB912-6840-4D08-962A-707352759B2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270" name="Text Box 10">
          <a:extLst>
            <a:ext uri="{FF2B5EF4-FFF2-40B4-BE49-F238E27FC236}">
              <a16:creationId xmlns:a16="http://schemas.microsoft.com/office/drawing/2014/main" id="{9B2D9782-1BE9-4524-964F-32E6431807FE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271" name="Text Box 11">
          <a:extLst>
            <a:ext uri="{FF2B5EF4-FFF2-40B4-BE49-F238E27FC236}">
              <a16:creationId xmlns:a16="http://schemas.microsoft.com/office/drawing/2014/main" id="{8275B848-4E0D-4768-9D0A-CEBD613FEE2E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272" name="Text Box 65">
          <a:extLst>
            <a:ext uri="{FF2B5EF4-FFF2-40B4-BE49-F238E27FC236}">
              <a16:creationId xmlns:a16="http://schemas.microsoft.com/office/drawing/2014/main" id="{506EAC90-7305-4422-89BE-C5AB2F8B196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273" name="Text Box 91">
          <a:extLst>
            <a:ext uri="{FF2B5EF4-FFF2-40B4-BE49-F238E27FC236}">
              <a16:creationId xmlns:a16="http://schemas.microsoft.com/office/drawing/2014/main" id="{9AB58177-B40E-4D76-9FAF-BB874014167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274" name="Text Box 65">
          <a:extLst>
            <a:ext uri="{FF2B5EF4-FFF2-40B4-BE49-F238E27FC236}">
              <a16:creationId xmlns:a16="http://schemas.microsoft.com/office/drawing/2014/main" id="{881748EC-0975-43D4-BB46-E3AA3C44681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275" name="Text Box 91">
          <a:extLst>
            <a:ext uri="{FF2B5EF4-FFF2-40B4-BE49-F238E27FC236}">
              <a16:creationId xmlns:a16="http://schemas.microsoft.com/office/drawing/2014/main" id="{93A97BBF-CC21-482F-8080-A21F2610AC0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276" name="Text Box 46">
          <a:extLst>
            <a:ext uri="{FF2B5EF4-FFF2-40B4-BE49-F238E27FC236}">
              <a16:creationId xmlns:a16="http://schemas.microsoft.com/office/drawing/2014/main" id="{14611FB0-EFF1-48F9-B707-50BD0261659C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277" name="Text Box 43">
          <a:extLst>
            <a:ext uri="{FF2B5EF4-FFF2-40B4-BE49-F238E27FC236}">
              <a16:creationId xmlns:a16="http://schemas.microsoft.com/office/drawing/2014/main" id="{DEA02433-8F33-4235-BB9A-3D652F031ABE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78" name="Text Box 68">
          <a:extLst>
            <a:ext uri="{FF2B5EF4-FFF2-40B4-BE49-F238E27FC236}">
              <a16:creationId xmlns:a16="http://schemas.microsoft.com/office/drawing/2014/main" id="{656C2D6D-B44C-4549-A731-7ACD402B9A6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79" name="Text Box 69">
          <a:extLst>
            <a:ext uri="{FF2B5EF4-FFF2-40B4-BE49-F238E27FC236}">
              <a16:creationId xmlns:a16="http://schemas.microsoft.com/office/drawing/2014/main" id="{867E18F4-A6C3-42B3-9E9F-4F40687B64C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0" name="Text Box 70">
          <a:extLst>
            <a:ext uri="{FF2B5EF4-FFF2-40B4-BE49-F238E27FC236}">
              <a16:creationId xmlns:a16="http://schemas.microsoft.com/office/drawing/2014/main" id="{6FD76C60-EC6A-44F2-A293-0A2EF91E264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1" name="Text Box 71">
          <a:extLst>
            <a:ext uri="{FF2B5EF4-FFF2-40B4-BE49-F238E27FC236}">
              <a16:creationId xmlns:a16="http://schemas.microsoft.com/office/drawing/2014/main" id="{487C48FB-C21C-4DDD-9894-8A6DCD0643B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2" name="Text Box 72">
          <a:extLst>
            <a:ext uri="{FF2B5EF4-FFF2-40B4-BE49-F238E27FC236}">
              <a16:creationId xmlns:a16="http://schemas.microsoft.com/office/drawing/2014/main" id="{726C3405-BB8A-407F-B429-EBF0520225F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3" name="Text Box 73">
          <a:extLst>
            <a:ext uri="{FF2B5EF4-FFF2-40B4-BE49-F238E27FC236}">
              <a16:creationId xmlns:a16="http://schemas.microsoft.com/office/drawing/2014/main" id="{133AAF05-774D-44AA-8390-BB744CD437F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84" name="Text Box 46">
          <a:extLst>
            <a:ext uri="{FF2B5EF4-FFF2-40B4-BE49-F238E27FC236}">
              <a16:creationId xmlns:a16="http://schemas.microsoft.com/office/drawing/2014/main" id="{772BFEE3-A598-476C-B562-F33E4CD9E75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85" name="Text Box 43">
          <a:extLst>
            <a:ext uri="{FF2B5EF4-FFF2-40B4-BE49-F238E27FC236}">
              <a16:creationId xmlns:a16="http://schemas.microsoft.com/office/drawing/2014/main" id="{E195444D-7F06-4567-BE1A-38D4597CF40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86" name="Text Box 46">
          <a:extLst>
            <a:ext uri="{FF2B5EF4-FFF2-40B4-BE49-F238E27FC236}">
              <a16:creationId xmlns:a16="http://schemas.microsoft.com/office/drawing/2014/main" id="{F3C57C3B-FFF8-46D0-B71C-B09F1038AA6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87" name="Text Box 43">
          <a:extLst>
            <a:ext uri="{FF2B5EF4-FFF2-40B4-BE49-F238E27FC236}">
              <a16:creationId xmlns:a16="http://schemas.microsoft.com/office/drawing/2014/main" id="{53E1BAA5-48E5-4CC5-AE75-07276A4B844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8" name="Text Box 68">
          <a:extLst>
            <a:ext uri="{FF2B5EF4-FFF2-40B4-BE49-F238E27FC236}">
              <a16:creationId xmlns:a16="http://schemas.microsoft.com/office/drawing/2014/main" id="{D4F2D057-108C-4971-AA15-25F83BFB8E5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89" name="Text Box 69">
          <a:extLst>
            <a:ext uri="{FF2B5EF4-FFF2-40B4-BE49-F238E27FC236}">
              <a16:creationId xmlns:a16="http://schemas.microsoft.com/office/drawing/2014/main" id="{7F0A1941-904E-4666-BAE6-D3CC6485189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90" name="Text Box 70">
          <a:extLst>
            <a:ext uri="{FF2B5EF4-FFF2-40B4-BE49-F238E27FC236}">
              <a16:creationId xmlns:a16="http://schemas.microsoft.com/office/drawing/2014/main" id="{30947DA9-5198-4755-B8BE-7AD8E413E1B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91" name="Text Box 71">
          <a:extLst>
            <a:ext uri="{FF2B5EF4-FFF2-40B4-BE49-F238E27FC236}">
              <a16:creationId xmlns:a16="http://schemas.microsoft.com/office/drawing/2014/main" id="{D36882C0-BC2C-4891-A1CD-818B067E407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92" name="Text Box 72">
          <a:extLst>
            <a:ext uri="{FF2B5EF4-FFF2-40B4-BE49-F238E27FC236}">
              <a16:creationId xmlns:a16="http://schemas.microsoft.com/office/drawing/2014/main" id="{FA116BDF-DC59-4B36-A706-BB281BAF35E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293" name="Text Box 73">
          <a:extLst>
            <a:ext uri="{FF2B5EF4-FFF2-40B4-BE49-F238E27FC236}">
              <a16:creationId xmlns:a16="http://schemas.microsoft.com/office/drawing/2014/main" id="{4C04D99E-935C-467F-8A50-1CD0B4D9BA6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94" name="Text Box 46">
          <a:extLst>
            <a:ext uri="{FF2B5EF4-FFF2-40B4-BE49-F238E27FC236}">
              <a16:creationId xmlns:a16="http://schemas.microsoft.com/office/drawing/2014/main" id="{40AF9D8F-5D1D-4D62-AD7C-EAF555C1DF4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95" name="Text Box 43">
          <a:extLst>
            <a:ext uri="{FF2B5EF4-FFF2-40B4-BE49-F238E27FC236}">
              <a16:creationId xmlns:a16="http://schemas.microsoft.com/office/drawing/2014/main" id="{7A7D9361-2180-4A32-BA51-25E091AF3EB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96" name="Text Box 46">
          <a:extLst>
            <a:ext uri="{FF2B5EF4-FFF2-40B4-BE49-F238E27FC236}">
              <a16:creationId xmlns:a16="http://schemas.microsoft.com/office/drawing/2014/main" id="{713DDE3E-426B-47B9-9AD0-B0F8E04CADF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297" name="Text Box 43">
          <a:extLst>
            <a:ext uri="{FF2B5EF4-FFF2-40B4-BE49-F238E27FC236}">
              <a16:creationId xmlns:a16="http://schemas.microsoft.com/office/drawing/2014/main" id="{B12969F5-8D84-4E15-859A-4D0E24DB079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98" name="Text Box 68">
          <a:extLst>
            <a:ext uri="{FF2B5EF4-FFF2-40B4-BE49-F238E27FC236}">
              <a16:creationId xmlns:a16="http://schemas.microsoft.com/office/drawing/2014/main" id="{ED5E350B-BE4A-433D-97B5-135501F9D76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299" name="Text Box 69">
          <a:extLst>
            <a:ext uri="{FF2B5EF4-FFF2-40B4-BE49-F238E27FC236}">
              <a16:creationId xmlns:a16="http://schemas.microsoft.com/office/drawing/2014/main" id="{61FBFC8D-118C-450D-B2E5-95863D7C344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00" name="Text Box 70">
          <a:extLst>
            <a:ext uri="{FF2B5EF4-FFF2-40B4-BE49-F238E27FC236}">
              <a16:creationId xmlns:a16="http://schemas.microsoft.com/office/drawing/2014/main" id="{C6C756F9-2C54-4042-AAC6-DE6D96B3005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01" name="Text Box 71">
          <a:extLst>
            <a:ext uri="{FF2B5EF4-FFF2-40B4-BE49-F238E27FC236}">
              <a16:creationId xmlns:a16="http://schemas.microsoft.com/office/drawing/2014/main" id="{FAF348FE-6878-4EB2-B229-21FEA8BCD03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02" name="Text Box 72">
          <a:extLst>
            <a:ext uri="{FF2B5EF4-FFF2-40B4-BE49-F238E27FC236}">
              <a16:creationId xmlns:a16="http://schemas.microsoft.com/office/drawing/2014/main" id="{8846C934-19EF-4D37-9BB6-E31FF21259D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03" name="Text Box 73">
          <a:extLst>
            <a:ext uri="{FF2B5EF4-FFF2-40B4-BE49-F238E27FC236}">
              <a16:creationId xmlns:a16="http://schemas.microsoft.com/office/drawing/2014/main" id="{D8A29A35-DF57-42D0-BA50-659B17AC4C4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04" name="Text Box 46">
          <a:extLst>
            <a:ext uri="{FF2B5EF4-FFF2-40B4-BE49-F238E27FC236}">
              <a16:creationId xmlns:a16="http://schemas.microsoft.com/office/drawing/2014/main" id="{77DF5F5F-9C36-4986-B1F4-DB8CF58F39A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05" name="Text Box 43">
          <a:extLst>
            <a:ext uri="{FF2B5EF4-FFF2-40B4-BE49-F238E27FC236}">
              <a16:creationId xmlns:a16="http://schemas.microsoft.com/office/drawing/2014/main" id="{6C31C772-28B3-4BD2-96A9-452D4AF6BD8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06" name="Text Box 46">
          <a:extLst>
            <a:ext uri="{FF2B5EF4-FFF2-40B4-BE49-F238E27FC236}">
              <a16:creationId xmlns:a16="http://schemas.microsoft.com/office/drawing/2014/main" id="{109416D1-9EFD-43AD-86B7-95591971CD5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07" name="Text Box 43">
          <a:extLst>
            <a:ext uri="{FF2B5EF4-FFF2-40B4-BE49-F238E27FC236}">
              <a16:creationId xmlns:a16="http://schemas.microsoft.com/office/drawing/2014/main" id="{982B4AAD-9700-4CEA-AF78-05C609D6AEF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308" name="Text Box 10">
          <a:extLst>
            <a:ext uri="{FF2B5EF4-FFF2-40B4-BE49-F238E27FC236}">
              <a16:creationId xmlns:a16="http://schemas.microsoft.com/office/drawing/2014/main" id="{C89AEFF8-E548-4561-9EFA-5C893E0ED54C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309" name="Text Box 11">
          <a:extLst>
            <a:ext uri="{FF2B5EF4-FFF2-40B4-BE49-F238E27FC236}">
              <a16:creationId xmlns:a16="http://schemas.microsoft.com/office/drawing/2014/main" id="{25DC35D6-C2AE-40D3-8EC5-84CC3D8D8702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10" name="Text Box 65">
          <a:extLst>
            <a:ext uri="{FF2B5EF4-FFF2-40B4-BE49-F238E27FC236}">
              <a16:creationId xmlns:a16="http://schemas.microsoft.com/office/drawing/2014/main" id="{91041920-E896-42D6-A9FB-CA1FF5771EE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11" name="Text Box 91">
          <a:extLst>
            <a:ext uri="{FF2B5EF4-FFF2-40B4-BE49-F238E27FC236}">
              <a16:creationId xmlns:a16="http://schemas.microsoft.com/office/drawing/2014/main" id="{6F22BFB3-8264-4C94-8FB9-EFE3E28ED81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12" name="Text Box 65">
          <a:extLst>
            <a:ext uri="{FF2B5EF4-FFF2-40B4-BE49-F238E27FC236}">
              <a16:creationId xmlns:a16="http://schemas.microsoft.com/office/drawing/2014/main" id="{BBC8ECEA-A5C5-4DB7-93B5-EBD320149E3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13" name="Text Box 91">
          <a:extLst>
            <a:ext uri="{FF2B5EF4-FFF2-40B4-BE49-F238E27FC236}">
              <a16:creationId xmlns:a16="http://schemas.microsoft.com/office/drawing/2014/main" id="{A60565AC-7866-4EA3-9A6F-C8B0D40BF44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id="{544A068F-7AA2-4326-8580-5B02FD9AF1CB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15" name="Text Box 43">
          <a:extLst>
            <a:ext uri="{FF2B5EF4-FFF2-40B4-BE49-F238E27FC236}">
              <a16:creationId xmlns:a16="http://schemas.microsoft.com/office/drawing/2014/main" id="{8B73C2CC-693A-48FD-A8BD-52FC23E7B330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16" name="Text Box 68">
          <a:extLst>
            <a:ext uri="{FF2B5EF4-FFF2-40B4-BE49-F238E27FC236}">
              <a16:creationId xmlns:a16="http://schemas.microsoft.com/office/drawing/2014/main" id="{5AD54ED2-1259-4851-B092-93BF8712336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17" name="Text Box 69">
          <a:extLst>
            <a:ext uri="{FF2B5EF4-FFF2-40B4-BE49-F238E27FC236}">
              <a16:creationId xmlns:a16="http://schemas.microsoft.com/office/drawing/2014/main" id="{6503A26F-E496-4C9D-9DA5-48AECD56907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18" name="Text Box 70">
          <a:extLst>
            <a:ext uri="{FF2B5EF4-FFF2-40B4-BE49-F238E27FC236}">
              <a16:creationId xmlns:a16="http://schemas.microsoft.com/office/drawing/2014/main" id="{C9B1D073-853E-4932-9CCD-D9C5542DB85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19" name="Text Box 71">
          <a:extLst>
            <a:ext uri="{FF2B5EF4-FFF2-40B4-BE49-F238E27FC236}">
              <a16:creationId xmlns:a16="http://schemas.microsoft.com/office/drawing/2014/main" id="{FE9A8B54-E158-4A22-B255-0C76865D9B8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0" name="Text Box 72">
          <a:extLst>
            <a:ext uri="{FF2B5EF4-FFF2-40B4-BE49-F238E27FC236}">
              <a16:creationId xmlns:a16="http://schemas.microsoft.com/office/drawing/2014/main" id="{4D851282-766D-4DD7-9AC7-13C6E13F547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1" name="Text Box 73">
          <a:extLst>
            <a:ext uri="{FF2B5EF4-FFF2-40B4-BE49-F238E27FC236}">
              <a16:creationId xmlns:a16="http://schemas.microsoft.com/office/drawing/2014/main" id="{1EF4B3FF-0DD9-465F-AA09-784091BF5A2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22" name="Text Box 46">
          <a:extLst>
            <a:ext uri="{FF2B5EF4-FFF2-40B4-BE49-F238E27FC236}">
              <a16:creationId xmlns:a16="http://schemas.microsoft.com/office/drawing/2014/main" id="{601A48A2-353F-44B5-9044-AC4BD8E7409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23" name="Text Box 43">
          <a:extLst>
            <a:ext uri="{FF2B5EF4-FFF2-40B4-BE49-F238E27FC236}">
              <a16:creationId xmlns:a16="http://schemas.microsoft.com/office/drawing/2014/main" id="{AA6D20F8-EE44-4A40-AD7C-5C980A97051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24" name="Text Box 46">
          <a:extLst>
            <a:ext uri="{FF2B5EF4-FFF2-40B4-BE49-F238E27FC236}">
              <a16:creationId xmlns:a16="http://schemas.microsoft.com/office/drawing/2014/main" id="{0F2354FC-446E-476C-9D81-32B965FC495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25" name="Text Box 43">
          <a:extLst>
            <a:ext uri="{FF2B5EF4-FFF2-40B4-BE49-F238E27FC236}">
              <a16:creationId xmlns:a16="http://schemas.microsoft.com/office/drawing/2014/main" id="{FD3D322E-1341-46BA-9BC6-EF66D191BCB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6" name="Text Box 68">
          <a:extLst>
            <a:ext uri="{FF2B5EF4-FFF2-40B4-BE49-F238E27FC236}">
              <a16:creationId xmlns:a16="http://schemas.microsoft.com/office/drawing/2014/main" id="{0AAA262C-BB4A-4AE3-AAA3-9C37FEFB1D7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7" name="Text Box 69">
          <a:extLst>
            <a:ext uri="{FF2B5EF4-FFF2-40B4-BE49-F238E27FC236}">
              <a16:creationId xmlns:a16="http://schemas.microsoft.com/office/drawing/2014/main" id="{CCF2217A-7B79-414D-91EA-E95D2587245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8" name="Text Box 70">
          <a:extLst>
            <a:ext uri="{FF2B5EF4-FFF2-40B4-BE49-F238E27FC236}">
              <a16:creationId xmlns:a16="http://schemas.microsoft.com/office/drawing/2014/main" id="{B03DA3FE-63BA-4A0B-A862-65D86B55DA7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29" name="Text Box 71">
          <a:extLst>
            <a:ext uri="{FF2B5EF4-FFF2-40B4-BE49-F238E27FC236}">
              <a16:creationId xmlns:a16="http://schemas.microsoft.com/office/drawing/2014/main" id="{3BD30BA1-9834-48F5-BFC5-2D65BC35ECB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30" name="Text Box 72">
          <a:extLst>
            <a:ext uri="{FF2B5EF4-FFF2-40B4-BE49-F238E27FC236}">
              <a16:creationId xmlns:a16="http://schemas.microsoft.com/office/drawing/2014/main" id="{AE4C14E7-5B93-4720-9B65-5D8C5A1B866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31" name="Text Box 73">
          <a:extLst>
            <a:ext uri="{FF2B5EF4-FFF2-40B4-BE49-F238E27FC236}">
              <a16:creationId xmlns:a16="http://schemas.microsoft.com/office/drawing/2014/main" id="{A8836E7D-D2A1-4F44-9553-B49B2CF0DBC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32" name="Text Box 46">
          <a:extLst>
            <a:ext uri="{FF2B5EF4-FFF2-40B4-BE49-F238E27FC236}">
              <a16:creationId xmlns:a16="http://schemas.microsoft.com/office/drawing/2014/main" id="{E5A0C4D3-1DA4-492A-BA1D-DE6EAE3415D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33" name="Text Box 43">
          <a:extLst>
            <a:ext uri="{FF2B5EF4-FFF2-40B4-BE49-F238E27FC236}">
              <a16:creationId xmlns:a16="http://schemas.microsoft.com/office/drawing/2014/main" id="{C433F5E2-3791-4DDF-91AB-0F60C69112F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322C7F82-94BF-4DD7-BB2D-FFF76798CCE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35" name="Text Box 43">
          <a:extLst>
            <a:ext uri="{FF2B5EF4-FFF2-40B4-BE49-F238E27FC236}">
              <a16:creationId xmlns:a16="http://schemas.microsoft.com/office/drawing/2014/main" id="{4978EBE4-752A-448E-A57D-0E52789A22E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36" name="Text Box 68">
          <a:extLst>
            <a:ext uri="{FF2B5EF4-FFF2-40B4-BE49-F238E27FC236}">
              <a16:creationId xmlns:a16="http://schemas.microsoft.com/office/drawing/2014/main" id="{C79B65BC-F760-436E-BCED-32E20D2ADE1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37" name="Text Box 69">
          <a:extLst>
            <a:ext uri="{FF2B5EF4-FFF2-40B4-BE49-F238E27FC236}">
              <a16:creationId xmlns:a16="http://schemas.microsoft.com/office/drawing/2014/main" id="{7A2A5C83-C4FC-4205-AAE5-B70771EFD79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38" name="Text Box 70">
          <a:extLst>
            <a:ext uri="{FF2B5EF4-FFF2-40B4-BE49-F238E27FC236}">
              <a16:creationId xmlns:a16="http://schemas.microsoft.com/office/drawing/2014/main" id="{B1C12FA9-DA08-4A50-9489-C2F5230F541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39" name="Text Box 71">
          <a:extLst>
            <a:ext uri="{FF2B5EF4-FFF2-40B4-BE49-F238E27FC236}">
              <a16:creationId xmlns:a16="http://schemas.microsoft.com/office/drawing/2014/main" id="{2D2A6D30-D3B6-49E2-9CCF-2BF4EEEDBE2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40" name="Text Box 72">
          <a:extLst>
            <a:ext uri="{FF2B5EF4-FFF2-40B4-BE49-F238E27FC236}">
              <a16:creationId xmlns:a16="http://schemas.microsoft.com/office/drawing/2014/main" id="{EBF89BD0-86F3-4E63-94EA-1FDE48EEB58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41" name="Text Box 73">
          <a:extLst>
            <a:ext uri="{FF2B5EF4-FFF2-40B4-BE49-F238E27FC236}">
              <a16:creationId xmlns:a16="http://schemas.microsoft.com/office/drawing/2014/main" id="{8A9D7B67-A019-4342-8433-1B26F6F55A5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42" name="Text Box 46">
          <a:extLst>
            <a:ext uri="{FF2B5EF4-FFF2-40B4-BE49-F238E27FC236}">
              <a16:creationId xmlns:a16="http://schemas.microsoft.com/office/drawing/2014/main" id="{21EB51F4-D2E0-4BC4-B044-E87A6303053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43" name="Text Box 43">
          <a:extLst>
            <a:ext uri="{FF2B5EF4-FFF2-40B4-BE49-F238E27FC236}">
              <a16:creationId xmlns:a16="http://schemas.microsoft.com/office/drawing/2014/main" id="{24883AC8-6569-4C4C-90C7-970E6DDEF1E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44" name="Text Box 46">
          <a:extLst>
            <a:ext uri="{FF2B5EF4-FFF2-40B4-BE49-F238E27FC236}">
              <a16:creationId xmlns:a16="http://schemas.microsoft.com/office/drawing/2014/main" id="{AE6B1135-F361-47FE-A177-559EC05840A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45" name="Text Box 43">
          <a:extLst>
            <a:ext uri="{FF2B5EF4-FFF2-40B4-BE49-F238E27FC236}">
              <a16:creationId xmlns:a16="http://schemas.microsoft.com/office/drawing/2014/main" id="{0E44BBD3-09FE-4DD2-A9E7-30E478EED9F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346" name="Text Box 10">
          <a:extLst>
            <a:ext uri="{FF2B5EF4-FFF2-40B4-BE49-F238E27FC236}">
              <a16:creationId xmlns:a16="http://schemas.microsoft.com/office/drawing/2014/main" id="{663DFD6D-B16E-45F7-B6B1-001CF91ED929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347" name="Text Box 11">
          <a:extLst>
            <a:ext uri="{FF2B5EF4-FFF2-40B4-BE49-F238E27FC236}">
              <a16:creationId xmlns:a16="http://schemas.microsoft.com/office/drawing/2014/main" id="{A3978AF3-2622-481C-A9CD-057DCB991FA6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48" name="Text Box 65">
          <a:extLst>
            <a:ext uri="{FF2B5EF4-FFF2-40B4-BE49-F238E27FC236}">
              <a16:creationId xmlns:a16="http://schemas.microsoft.com/office/drawing/2014/main" id="{1894C03A-627A-4377-AA71-888F746BB42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49" name="Text Box 91">
          <a:extLst>
            <a:ext uri="{FF2B5EF4-FFF2-40B4-BE49-F238E27FC236}">
              <a16:creationId xmlns:a16="http://schemas.microsoft.com/office/drawing/2014/main" id="{D771EBC7-5A8E-4D4D-BF9E-552A787AAF7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50" name="Text Box 65">
          <a:extLst>
            <a:ext uri="{FF2B5EF4-FFF2-40B4-BE49-F238E27FC236}">
              <a16:creationId xmlns:a16="http://schemas.microsoft.com/office/drawing/2014/main" id="{0E783E3B-D7E9-400A-800C-0A2812F5CD0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51" name="Text Box 91">
          <a:extLst>
            <a:ext uri="{FF2B5EF4-FFF2-40B4-BE49-F238E27FC236}">
              <a16:creationId xmlns:a16="http://schemas.microsoft.com/office/drawing/2014/main" id="{E0B8D81E-8D13-4F01-8D6A-ECCA7DD741C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52" name="Text Box 46">
          <a:extLst>
            <a:ext uri="{FF2B5EF4-FFF2-40B4-BE49-F238E27FC236}">
              <a16:creationId xmlns:a16="http://schemas.microsoft.com/office/drawing/2014/main" id="{16E2A8F9-DBAC-420B-B8A1-E86AC012DEF8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53" name="Text Box 43">
          <a:extLst>
            <a:ext uri="{FF2B5EF4-FFF2-40B4-BE49-F238E27FC236}">
              <a16:creationId xmlns:a16="http://schemas.microsoft.com/office/drawing/2014/main" id="{45A003D7-DDDE-4101-82EB-044C22D147AF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4" name="Text Box 68">
          <a:extLst>
            <a:ext uri="{FF2B5EF4-FFF2-40B4-BE49-F238E27FC236}">
              <a16:creationId xmlns:a16="http://schemas.microsoft.com/office/drawing/2014/main" id="{4943E9F1-3500-4001-8538-B6DCECCB79C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5" name="Text Box 69">
          <a:extLst>
            <a:ext uri="{FF2B5EF4-FFF2-40B4-BE49-F238E27FC236}">
              <a16:creationId xmlns:a16="http://schemas.microsoft.com/office/drawing/2014/main" id="{E71730A5-448A-4B21-8F24-6A20BAF2B8F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6" name="Text Box 70">
          <a:extLst>
            <a:ext uri="{FF2B5EF4-FFF2-40B4-BE49-F238E27FC236}">
              <a16:creationId xmlns:a16="http://schemas.microsoft.com/office/drawing/2014/main" id="{EC818D6C-9B24-4A83-84BB-4EBC7DC8CBA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7" name="Text Box 71">
          <a:extLst>
            <a:ext uri="{FF2B5EF4-FFF2-40B4-BE49-F238E27FC236}">
              <a16:creationId xmlns:a16="http://schemas.microsoft.com/office/drawing/2014/main" id="{4C84D1FC-278C-4D17-B6E8-B228B5999C8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8" name="Text Box 72">
          <a:extLst>
            <a:ext uri="{FF2B5EF4-FFF2-40B4-BE49-F238E27FC236}">
              <a16:creationId xmlns:a16="http://schemas.microsoft.com/office/drawing/2014/main" id="{82A6160A-82F8-44A9-9563-4CF8174FB5C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59" name="Text Box 73">
          <a:extLst>
            <a:ext uri="{FF2B5EF4-FFF2-40B4-BE49-F238E27FC236}">
              <a16:creationId xmlns:a16="http://schemas.microsoft.com/office/drawing/2014/main" id="{70C5AB87-A39A-4754-99B3-3ECDCA18152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60" name="Text Box 46">
          <a:extLst>
            <a:ext uri="{FF2B5EF4-FFF2-40B4-BE49-F238E27FC236}">
              <a16:creationId xmlns:a16="http://schemas.microsoft.com/office/drawing/2014/main" id="{7A80E390-E8FE-418E-B56A-30844B1AD0E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61" name="Text Box 43">
          <a:extLst>
            <a:ext uri="{FF2B5EF4-FFF2-40B4-BE49-F238E27FC236}">
              <a16:creationId xmlns:a16="http://schemas.microsoft.com/office/drawing/2014/main" id="{7956C2D0-DC28-494E-91A1-8460CDA8D63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62" name="Text Box 46">
          <a:extLst>
            <a:ext uri="{FF2B5EF4-FFF2-40B4-BE49-F238E27FC236}">
              <a16:creationId xmlns:a16="http://schemas.microsoft.com/office/drawing/2014/main" id="{95B5E5A8-1D2D-48A3-807B-AADE38FE1F4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63" name="Text Box 43">
          <a:extLst>
            <a:ext uri="{FF2B5EF4-FFF2-40B4-BE49-F238E27FC236}">
              <a16:creationId xmlns:a16="http://schemas.microsoft.com/office/drawing/2014/main" id="{2A0C2060-FADC-4093-B1E6-3154546E5FA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4" name="Text Box 68">
          <a:extLst>
            <a:ext uri="{FF2B5EF4-FFF2-40B4-BE49-F238E27FC236}">
              <a16:creationId xmlns:a16="http://schemas.microsoft.com/office/drawing/2014/main" id="{2E06A436-A1EE-4A69-B5D4-89676CAA187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5" name="Text Box 69">
          <a:extLst>
            <a:ext uri="{FF2B5EF4-FFF2-40B4-BE49-F238E27FC236}">
              <a16:creationId xmlns:a16="http://schemas.microsoft.com/office/drawing/2014/main" id="{533E95D7-0793-4CF6-A779-752A1C13608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6" name="Text Box 70">
          <a:extLst>
            <a:ext uri="{FF2B5EF4-FFF2-40B4-BE49-F238E27FC236}">
              <a16:creationId xmlns:a16="http://schemas.microsoft.com/office/drawing/2014/main" id="{DD4E63FA-0C3C-4F17-A079-59351EEBC94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7" name="Text Box 71">
          <a:extLst>
            <a:ext uri="{FF2B5EF4-FFF2-40B4-BE49-F238E27FC236}">
              <a16:creationId xmlns:a16="http://schemas.microsoft.com/office/drawing/2014/main" id="{F36C9EA0-FDF1-45E5-9A9A-1C33A03D54D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8" name="Text Box 72">
          <a:extLst>
            <a:ext uri="{FF2B5EF4-FFF2-40B4-BE49-F238E27FC236}">
              <a16:creationId xmlns:a16="http://schemas.microsoft.com/office/drawing/2014/main" id="{CE0BB39E-3307-4F05-9D5D-F21B7646666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69" name="Text Box 73">
          <a:extLst>
            <a:ext uri="{FF2B5EF4-FFF2-40B4-BE49-F238E27FC236}">
              <a16:creationId xmlns:a16="http://schemas.microsoft.com/office/drawing/2014/main" id="{1577F0EF-2337-493A-AA40-11F0C475DA0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70" name="Text Box 46">
          <a:extLst>
            <a:ext uri="{FF2B5EF4-FFF2-40B4-BE49-F238E27FC236}">
              <a16:creationId xmlns:a16="http://schemas.microsoft.com/office/drawing/2014/main" id="{3776AC69-3E4C-4F8E-BED8-E211F41C105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71" name="Text Box 43">
          <a:extLst>
            <a:ext uri="{FF2B5EF4-FFF2-40B4-BE49-F238E27FC236}">
              <a16:creationId xmlns:a16="http://schemas.microsoft.com/office/drawing/2014/main" id="{079C3F5E-3A1C-4F8B-8B00-249BFC9078D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72" name="Text Box 46">
          <a:extLst>
            <a:ext uri="{FF2B5EF4-FFF2-40B4-BE49-F238E27FC236}">
              <a16:creationId xmlns:a16="http://schemas.microsoft.com/office/drawing/2014/main" id="{EB90200E-2649-4076-A110-7CAF40A47C4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73" name="Text Box 43">
          <a:extLst>
            <a:ext uri="{FF2B5EF4-FFF2-40B4-BE49-F238E27FC236}">
              <a16:creationId xmlns:a16="http://schemas.microsoft.com/office/drawing/2014/main" id="{68240AFB-854B-429A-A76E-2161DEE6A8F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4" name="Text Box 68">
          <a:extLst>
            <a:ext uri="{FF2B5EF4-FFF2-40B4-BE49-F238E27FC236}">
              <a16:creationId xmlns:a16="http://schemas.microsoft.com/office/drawing/2014/main" id="{A2FC7065-9986-4A8F-B021-869759C0323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5" name="Text Box 69">
          <a:extLst>
            <a:ext uri="{FF2B5EF4-FFF2-40B4-BE49-F238E27FC236}">
              <a16:creationId xmlns:a16="http://schemas.microsoft.com/office/drawing/2014/main" id="{CC903DE6-E2DE-4073-894A-0970A9D64D0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6" name="Text Box 70">
          <a:extLst>
            <a:ext uri="{FF2B5EF4-FFF2-40B4-BE49-F238E27FC236}">
              <a16:creationId xmlns:a16="http://schemas.microsoft.com/office/drawing/2014/main" id="{978BAD89-C5D0-4593-9406-C7179418977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7" name="Text Box 71">
          <a:extLst>
            <a:ext uri="{FF2B5EF4-FFF2-40B4-BE49-F238E27FC236}">
              <a16:creationId xmlns:a16="http://schemas.microsoft.com/office/drawing/2014/main" id="{E3C96C45-B161-4B4E-A56E-09334374D34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8" name="Text Box 72">
          <a:extLst>
            <a:ext uri="{FF2B5EF4-FFF2-40B4-BE49-F238E27FC236}">
              <a16:creationId xmlns:a16="http://schemas.microsoft.com/office/drawing/2014/main" id="{1CF060B9-33E6-4649-96C3-EFACF57EAF2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379" name="Text Box 73">
          <a:extLst>
            <a:ext uri="{FF2B5EF4-FFF2-40B4-BE49-F238E27FC236}">
              <a16:creationId xmlns:a16="http://schemas.microsoft.com/office/drawing/2014/main" id="{0FFCFBE8-02B0-4F6C-A28C-AD128296E3D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80" name="Text Box 46">
          <a:extLst>
            <a:ext uri="{FF2B5EF4-FFF2-40B4-BE49-F238E27FC236}">
              <a16:creationId xmlns:a16="http://schemas.microsoft.com/office/drawing/2014/main" id="{BBE12B0A-F332-4159-8E84-E7E120891ED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81" name="Text Box 43">
          <a:extLst>
            <a:ext uri="{FF2B5EF4-FFF2-40B4-BE49-F238E27FC236}">
              <a16:creationId xmlns:a16="http://schemas.microsoft.com/office/drawing/2014/main" id="{4C0CEA6B-F260-456D-9952-E846D65070D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DC9A78B3-7B8C-42CB-86A7-7FB6247843B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83" name="Text Box 43">
          <a:extLst>
            <a:ext uri="{FF2B5EF4-FFF2-40B4-BE49-F238E27FC236}">
              <a16:creationId xmlns:a16="http://schemas.microsoft.com/office/drawing/2014/main" id="{2BBC4934-F7CE-44E5-AE0A-14E880C444F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84" name="Text Box 65">
          <a:extLst>
            <a:ext uri="{FF2B5EF4-FFF2-40B4-BE49-F238E27FC236}">
              <a16:creationId xmlns:a16="http://schemas.microsoft.com/office/drawing/2014/main" id="{B3D8BB06-A403-4A4D-9373-BDD13216E3B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85" name="Text Box 91">
          <a:extLst>
            <a:ext uri="{FF2B5EF4-FFF2-40B4-BE49-F238E27FC236}">
              <a16:creationId xmlns:a16="http://schemas.microsoft.com/office/drawing/2014/main" id="{CF66266D-C975-4747-B225-ECBF982D696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86" name="Text Box 65">
          <a:extLst>
            <a:ext uri="{FF2B5EF4-FFF2-40B4-BE49-F238E27FC236}">
              <a16:creationId xmlns:a16="http://schemas.microsoft.com/office/drawing/2014/main" id="{45FCC6F8-E88F-4B14-B665-AC0BBA6B7BB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387" name="Text Box 91">
          <a:extLst>
            <a:ext uri="{FF2B5EF4-FFF2-40B4-BE49-F238E27FC236}">
              <a16:creationId xmlns:a16="http://schemas.microsoft.com/office/drawing/2014/main" id="{9313CD89-2341-4389-AE38-9EC7691F0D2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844410E5-03DA-4230-9810-211DD65495A2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389" name="Text Box 43">
          <a:extLst>
            <a:ext uri="{FF2B5EF4-FFF2-40B4-BE49-F238E27FC236}">
              <a16:creationId xmlns:a16="http://schemas.microsoft.com/office/drawing/2014/main" id="{A7F98C5C-9666-45A2-92ED-696E06B4ECE8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0" name="Text Box 68">
          <a:extLst>
            <a:ext uri="{FF2B5EF4-FFF2-40B4-BE49-F238E27FC236}">
              <a16:creationId xmlns:a16="http://schemas.microsoft.com/office/drawing/2014/main" id="{FBBA2EE9-1D74-4D95-A29C-D1C7AFAB40A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1" name="Text Box 69">
          <a:extLst>
            <a:ext uri="{FF2B5EF4-FFF2-40B4-BE49-F238E27FC236}">
              <a16:creationId xmlns:a16="http://schemas.microsoft.com/office/drawing/2014/main" id="{40D2DFAB-EDA6-4929-8D38-DB5B63D2A74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2" name="Text Box 70">
          <a:extLst>
            <a:ext uri="{FF2B5EF4-FFF2-40B4-BE49-F238E27FC236}">
              <a16:creationId xmlns:a16="http://schemas.microsoft.com/office/drawing/2014/main" id="{0301ED0E-D8B4-48F6-8EA8-C643228B35F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3" name="Text Box 71">
          <a:extLst>
            <a:ext uri="{FF2B5EF4-FFF2-40B4-BE49-F238E27FC236}">
              <a16:creationId xmlns:a16="http://schemas.microsoft.com/office/drawing/2014/main" id="{F0DCD03D-BE9E-499E-BB55-1AB933933AA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4" name="Text Box 72">
          <a:extLst>
            <a:ext uri="{FF2B5EF4-FFF2-40B4-BE49-F238E27FC236}">
              <a16:creationId xmlns:a16="http://schemas.microsoft.com/office/drawing/2014/main" id="{2054AA30-3168-4B45-96AD-67F8C12F2C6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395" name="Text Box 73">
          <a:extLst>
            <a:ext uri="{FF2B5EF4-FFF2-40B4-BE49-F238E27FC236}">
              <a16:creationId xmlns:a16="http://schemas.microsoft.com/office/drawing/2014/main" id="{588E6FC0-1F66-402F-8DA6-A79F7072758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55B5513E-93CC-4468-BC68-3AFE7324D02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34480243-E76F-4BA7-ABC1-FF5A7150783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98" name="Text Box 46">
          <a:extLst>
            <a:ext uri="{FF2B5EF4-FFF2-40B4-BE49-F238E27FC236}">
              <a16:creationId xmlns:a16="http://schemas.microsoft.com/office/drawing/2014/main" id="{589C5935-4711-440B-8F73-7982165BA29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399" name="Text Box 43">
          <a:extLst>
            <a:ext uri="{FF2B5EF4-FFF2-40B4-BE49-F238E27FC236}">
              <a16:creationId xmlns:a16="http://schemas.microsoft.com/office/drawing/2014/main" id="{034D11FA-F71F-4A7F-9806-740603FB390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0" name="Text Box 68">
          <a:extLst>
            <a:ext uri="{FF2B5EF4-FFF2-40B4-BE49-F238E27FC236}">
              <a16:creationId xmlns:a16="http://schemas.microsoft.com/office/drawing/2014/main" id="{005A8FBF-3922-48D1-9A30-052B50EAA3B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1" name="Text Box 69">
          <a:extLst>
            <a:ext uri="{FF2B5EF4-FFF2-40B4-BE49-F238E27FC236}">
              <a16:creationId xmlns:a16="http://schemas.microsoft.com/office/drawing/2014/main" id="{D71D12B8-7FFA-4B15-84A2-0CDD316A4A2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2" name="Text Box 70">
          <a:extLst>
            <a:ext uri="{FF2B5EF4-FFF2-40B4-BE49-F238E27FC236}">
              <a16:creationId xmlns:a16="http://schemas.microsoft.com/office/drawing/2014/main" id="{19D39FD9-C6C7-4680-8926-4E978894ACC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3" name="Text Box 71">
          <a:extLst>
            <a:ext uri="{FF2B5EF4-FFF2-40B4-BE49-F238E27FC236}">
              <a16:creationId xmlns:a16="http://schemas.microsoft.com/office/drawing/2014/main" id="{F507F6BD-BE87-4EB4-9EE4-47576AF463E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4" name="Text Box 72">
          <a:extLst>
            <a:ext uri="{FF2B5EF4-FFF2-40B4-BE49-F238E27FC236}">
              <a16:creationId xmlns:a16="http://schemas.microsoft.com/office/drawing/2014/main" id="{383B4896-1B2A-4EE9-AC4F-02A079526DE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05" name="Text Box 73">
          <a:extLst>
            <a:ext uri="{FF2B5EF4-FFF2-40B4-BE49-F238E27FC236}">
              <a16:creationId xmlns:a16="http://schemas.microsoft.com/office/drawing/2014/main" id="{7646774C-94A0-4425-8E68-B74826869D6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06" name="Text Box 46">
          <a:extLst>
            <a:ext uri="{FF2B5EF4-FFF2-40B4-BE49-F238E27FC236}">
              <a16:creationId xmlns:a16="http://schemas.microsoft.com/office/drawing/2014/main" id="{F0781348-48CD-43B6-AE88-BCF1F3B8EA3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07" name="Text Box 43">
          <a:extLst>
            <a:ext uri="{FF2B5EF4-FFF2-40B4-BE49-F238E27FC236}">
              <a16:creationId xmlns:a16="http://schemas.microsoft.com/office/drawing/2014/main" id="{AFCDEF62-D799-4021-ABF9-6843ADCB2F8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08" name="Text Box 46">
          <a:extLst>
            <a:ext uri="{FF2B5EF4-FFF2-40B4-BE49-F238E27FC236}">
              <a16:creationId xmlns:a16="http://schemas.microsoft.com/office/drawing/2014/main" id="{2B433A64-4EF6-4395-BEDF-31C9C80BBD6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09" name="Text Box 68">
          <a:extLst>
            <a:ext uri="{FF2B5EF4-FFF2-40B4-BE49-F238E27FC236}">
              <a16:creationId xmlns:a16="http://schemas.microsoft.com/office/drawing/2014/main" id="{EC250388-D7AA-48A6-98DE-D3FC8CA407F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10" name="Text Box 69">
          <a:extLst>
            <a:ext uri="{FF2B5EF4-FFF2-40B4-BE49-F238E27FC236}">
              <a16:creationId xmlns:a16="http://schemas.microsoft.com/office/drawing/2014/main" id="{722543B5-EB3C-4F40-B25E-FC4066DC9D7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11" name="Text Box 70">
          <a:extLst>
            <a:ext uri="{FF2B5EF4-FFF2-40B4-BE49-F238E27FC236}">
              <a16:creationId xmlns:a16="http://schemas.microsoft.com/office/drawing/2014/main" id="{1A5C73D3-7576-420C-BF4E-F2A355C8F2E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12" name="Text Box 71">
          <a:extLst>
            <a:ext uri="{FF2B5EF4-FFF2-40B4-BE49-F238E27FC236}">
              <a16:creationId xmlns:a16="http://schemas.microsoft.com/office/drawing/2014/main" id="{13E4E537-8CB7-4527-86D2-DFF4733C847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13" name="Text Box 72">
          <a:extLst>
            <a:ext uri="{FF2B5EF4-FFF2-40B4-BE49-F238E27FC236}">
              <a16:creationId xmlns:a16="http://schemas.microsoft.com/office/drawing/2014/main" id="{FC57536F-6AB4-4123-BF74-0AABA50DA67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14" name="Text Box 73">
          <a:extLst>
            <a:ext uri="{FF2B5EF4-FFF2-40B4-BE49-F238E27FC236}">
              <a16:creationId xmlns:a16="http://schemas.microsoft.com/office/drawing/2014/main" id="{5EA012FC-50F7-4470-A0C1-E738B2C39FD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15" name="Text Box 46">
          <a:extLst>
            <a:ext uri="{FF2B5EF4-FFF2-40B4-BE49-F238E27FC236}">
              <a16:creationId xmlns:a16="http://schemas.microsoft.com/office/drawing/2014/main" id="{2E656EE3-F65F-4638-B050-77CEE16E686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16" name="Text Box 43">
          <a:extLst>
            <a:ext uri="{FF2B5EF4-FFF2-40B4-BE49-F238E27FC236}">
              <a16:creationId xmlns:a16="http://schemas.microsoft.com/office/drawing/2014/main" id="{40EEC395-2A54-4223-AC06-5964B82E5CA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17" name="Text Box 46">
          <a:extLst>
            <a:ext uri="{FF2B5EF4-FFF2-40B4-BE49-F238E27FC236}">
              <a16:creationId xmlns:a16="http://schemas.microsoft.com/office/drawing/2014/main" id="{ABFFE10F-A535-4B88-A2B4-4524A410CA2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18" name="Text Box 43">
          <a:extLst>
            <a:ext uri="{FF2B5EF4-FFF2-40B4-BE49-F238E27FC236}">
              <a16:creationId xmlns:a16="http://schemas.microsoft.com/office/drawing/2014/main" id="{7DFFD86F-CD5F-4478-A04D-465F402BE5E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19" name="Text Box 10">
          <a:extLst>
            <a:ext uri="{FF2B5EF4-FFF2-40B4-BE49-F238E27FC236}">
              <a16:creationId xmlns:a16="http://schemas.microsoft.com/office/drawing/2014/main" id="{1800AD7E-3C64-4DF7-BEEF-2BF8BEB16F78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20" name="Text Box 11">
          <a:extLst>
            <a:ext uri="{FF2B5EF4-FFF2-40B4-BE49-F238E27FC236}">
              <a16:creationId xmlns:a16="http://schemas.microsoft.com/office/drawing/2014/main" id="{9CCA2E65-C106-4DE9-8BCE-EE0E1ECE029B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21" name="Text Box 65">
          <a:extLst>
            <a:ext uri="{FF2B5EF4-FFF2-40B4-BE49-F238E27FC236}">
              <a16:creationId xmlns:a16="http://schemas.microsoft.com/office/drawing/2014/main" id="{12398EFD-345B-4B69-BDC2-5822494E305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22" name="Text Box 91">
          <a:extLst>
            <a:ext uri="{FF2B5EF4-FFF2-40B4-BE49-F238E27FC236}">
              <a16:creationId xmlns:a16="http://schemas.microsoft.com/office/drawing/2014/main" id="{75A77A31-35A8-4D93-9495-7B60D8FAED4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23" name="Text Box 65">
          <a:extLst>
            <a:ext uri="{FF2B5EF4-FFF2-40B4-BE49-F238E27FC236}">
              <a16:creationId xmlns:a16="http://schemas.microsoft.com/office/drawing/2014/main" id="{6AC05539-B6EE-41B7-AE4D-4DAFA9CAAFD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24" name="Text Box 91">
          <a:extLst>
            <a:ext uri="{FF2B5EF4-FFF2-40B4-BE49-F238E27FC236}">
              <a16:creationId xmlns:a16="http://schemas.microsoft.com/office/drawing/2014/main" id="{FAF41205-2D11-4312-A384-E9ED218E892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425" name="Text Box 46">
          <a:extLst>
            <a:ext uri="{FF2B5EF4-FFF2-40B4-BE49-F238E27FC236}">
              <a16:creationId xmlns:a16="http://schemas.microsoft.com/office/drawing/2014/main" id="{818F3AE4-7CB1-4E3B-89A3-D577863B4E57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426" name="Text Box 43">
          <a:extLst>
            <a:ext uri="{FF2B5EF4-FFF2-40B4-BE49-F238E27FC236}">
              <a16:creationId xmlns:a16="http://schemas.microsoft.com/office/drawing/2014/main" id="{534EC1BC-FAC0-4B10-963A-82A7433ADECD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27" name="Text Box 68">
          <a:extLst>
            <a:ext uri="{FF2B5EF4-FFF2-40B4-BE49-F238E27FC236}">
              <a16:creationId xmlns:a16="http://schemas.microsoft.com/office/drawing/2014/main" id="{734F4F97-DA30-4B93-90B5-ADF055BD068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28" name="Text Box 69">
          <a:extLst>
            <a:ext uri="{FF2B5EF4-FFF2-40B4-BE49-F238E27FC236}">
              <a16:creationId xmlns:a16="http://schemas.microsoft.com/office/drawing/2014/main" id="{1E04735C-BF15-42F3-AB6D-4374EB04903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29" name="Text Box 70">
          <a:extLst>
            <a:ext uri="{FF2B5EF4-FFF2-40B4-BE49-F238E27FC236}">
              <a16:creationId xmlns:a16="http://schemas.microsoft.com/office/drawing/2014/main" id="{68D3FB03-63EB-4BFF-889E-1E64C454544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0" name="Text Box 71">
          <a:extLst>
            <a:ext uri="{FF2B5EF4-FFF2-40B4-BE49-F238E27FC236}">
              <a16:creationId xmlns:a16="http://schemas.microsoft.com/office/drawing/2014/main" id="{ACE19FE4-8D84-4A99-9704-90F359A3D9A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1" name="Text Box 72">
          <a:extLst>
            <a:ext uri="{FF2B5EF4-FFF2-40B4-BE49-F238E27FC236}">
              <a16:creationId xmlns:a16="http://schemas.microsoft.com/office/drawing/2014/main" id="{FC45A419-2C81-4848-AFF6-1B5C6B9D8A2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2" name="Text Box 73">
          <a:extLst>
            <a:ext uri="{FF2B5EF4-FFF2-40B4-BE49-F238E27FC236}">
              <a16:creationId xmlns:a16="http://schemas.microsoft.com/office/drawing/2014/main" id="{B7679529-004F-4A6C-A6E1-31BA7AD6031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33" name="Text Box 46">
          <a:extLst>
            <a:ext uri="{FF2B5EF4-FFF2-40B4-BE49-F238E27FC236}">
              <a16:creationId xmlns:a16="http://schemas.microsoft.com/office/drawing/2014/main" id="{A4440FE6-6E91-4A9E-9B61-D87827BACC7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34" name="Text Box 43">
          <a:extLst>
            <a:ext uri="{FF2B5EF4-FFF2-40B4-BE49-F238E27FC236}">
              <a16:creationId xmlns:a16="http://schemas.microsoft.com/office/drawing/2014/main" id="{77683C78-4E0F-4139-9F4B-59C6E040308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35" name="Text Box 46">
          <a:extLst>
            <a:ext uri="{FF2B5EF4-FFF2-40B4-BE49-F238E27FC236}">
              <a16:creationId xmlns:a16="http://schemas.microsoft.com/office/drawing/2014/main" id="{4A58693C-5886-47C1-BBDA-E808E1157E1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36" name="Text Box 43">
          <a:extLst>
            <a:ext uri="{FF2B5EF4-FFF2-40B4-BE49-F238E27FC236}">
              <a16:creationId xmlns:a16="http://schemas.microsoft.com/office/drawing/2014/main" id="{3E775892-CE9E-4088-8EAC-6E3BEBF38AD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7" name="Text Box 68">
          <a:extLst>
            <a:ext uri="{FF2B5EF4-FFF2-40B4-BE49-F238E27FC236}">
              <a16:creationId xmlns:a16="http://schemas.microsoft.com/office/drawing/2014/main" id="{F836191D-802B-44BC-810A-30E7BF3BA1F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8" name="Text Box 69">
          <a:extLst>
            <a:ext uri="{FF2B5EF4-FFF2-40B4-BE49-F238E27FC236}">
              <a16:creationId xmlns:a16="http://schemas.microsoft.com/office/drawing/2014/main" id="{07D7A842-A4A8-448E-99F5-D3665EABEBB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39" name="Text Box 70">
          <a:extLst>
            <a:ext uri="{FF2B5EF4-FFF2-40B4-BE49-F238E27FC236}">
              <a16:creationId xmlns:a16="http://schemas.microsoft.com/office/drawing/2014/main" id="{59435720-2B75-4FD9-BC90-C0D9CAB148F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40" name="Text Box 71">
          <a:extLst>
            <a:ext uri="{FF2B5EF4-FFF2-40B4-BE49-F238E27FC236}">
              <a16:creationId xmlns:a16="http://schemas.microsoft.com/office/drawing/2014/main" id="{3058492C-70B6-41C2-B2A6-217B55BDC1F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41" name="Text Box 72">
          <a:extLst>
            <a:ext uri="{FF2B5EF4-FFF2-40B4-BE49-F238E27FC236}">
              <a16:creationId xmlns:a16="http://schemas.microsoft.com/office/drawing/2014/main" id="{A91EB09C-833C-4E48-BEC8-8179C2A470E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42" name="Text Box 73">
          <a:extLst>
            <a:ext uri="{FF2B5EF4-FFF2-40B4-BE49-F238E27FC236}">
              <a16:creationId xmlns:a16="http://schemas.microsoft.com/office/drawing/2014/main" id="{4B63FC11-3258-43C4-A22A-A0351031A6D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43" name="Text Box 46">
          <a:extLst>
            <a:ext uri="{FF2B5EF4-FFF2-40B4-BE49-F238E27FC236}">
              <a16:creationId xmlns:a16="http://schemas.microsoft.com/office/drawing/2014/main" id="{7A52836B-4D2E-4B08-88A5-930BADA6968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44" name="Text Box 43">
          <a:extLst>
            <a:ext uri="{FF2B5EF4-FFF2-40B4-BE49-F238E27FC236}">
              <a16:creationId xmlns:a16="http://schemas.microsoft.com/office/drawing/2014/main" id="{A91AE003-3D22-4D08-8303-96DA4387ADC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45" name="Text Box 46">
          <a:extLst>
            <a:ext uri="{FF2B5EF4-FFF2-40B4-BE49-F238E27FC236}">
              <a16:creationId xmlns:a16="http://schemas.microsoft.com/office/drawing/2014/main" id="{DD14437A-23DB-4925-B982-FC1B17757A2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46" name="Text Box 43">
          <a:extLst>
            <a:ext uri="{FF2B5EF4-FFF2-40B4-BE49-F238E27FC236}">
              <a16:creationId xmlns:a16="http://schemas.microsoft.com/office/drawing/2014/main" id="{176ADCA4-9E68-4C2A-A843-EED1FB93123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47" name="Text Box 68">
          <a:extLst>
            <a:ext uri="{FF2B5EF4-FFF2-40B4-BE49-F238E27FC236}">
              <a16:creationId xmlns:a16="http://schemas.microsoft.com/office/drawing/2014/main" id="{A8D4D561-9351-4535-95D3-32A1CC8CF78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48" name="Text Box 69">
          <a:extLst>
            <a:ext uri="{FF2B5EF4-FFF2-40B4-BE49-F238E27FC236}">
              <a16:creationId xmlns:a16="http://schemas.microsoft.com/office/drawing/2014/main" id="{E472A8EC-5E1F-4D02-A0D0-D773D36CD07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49" name="Text Box 70">
          <a:extLst>
            <a:ext uri="{FF2B5EF4-FFF2-40B4-BE49-F238E27FC236}">
              <a16:creationId xmlns:a16="http://schemas.microsoft.com/office/drawing/2014/main" id="{B9ABD2A5-B50B-4774-9DA1-FBE1033AA7D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50" name="Text Box 71">
          <a:extLst>
            <a:ext uri="{FF2B5EF4-FFF2-40B4-BE49-F238E27FC236}">
              <a16:creationId xmlns:a16="http://schemas.microsoft.com/office/drawing/2014/main" id="{A50E96BE-01E2-4690-B510-54A406650C6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51" name="Text Box 72">
          <a:extLst>
            <a:ext uri="{FF2B5EF4-FFF2-40B4-BE49-F238E27FC236}">
              <a16:creationId xmlns:a16="http://schemas.microsoft.com/office/drawing/2014/main" id="{5E110473-C9C5-49DE-85E5-DF7F416ACF1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52" name="Text Box 73">
          <a:extLst>
            <a:ext uri="{FF2B5EF4-FFF2-40B4-BE49-F238E27FC236}">
              <a16:creationId xmlns:a16="http://schemas.microsoft.com/office/drawing/2014/main" id="{F4C1567C-1A4B-46A2-BB85-926CFE06051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53" name="Text Box 46">
          <a:extLst>
            <a:ext uri="{FF2B5EF4-FFF2-40B4-BE49-F238E27FC236}">
              <a16:creationId xmlns:a16="http://schemas.microsoft.com/office/drawing/2014/main" id="{26C0E90E-1732-4A5D-9846-AF21C45D9F3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54" name="Text Box 43">
          <a:extLst>
            <a:ext uri="{FF2B5EF4-FFF2-40B4-BE49-F238E27FC236}">
              <a16:creationId xmlns:a16="http://schemas.microsoft.com/office/drawing/2014/main" id="{5B833685-9C05-4D20-BD22-17E191772F9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55" name="Text Box 46">
          <a:extLst>
            <a:ext uri="{FF2B5EF4-FFF2-40B4-BE49-F238E27FC236}">
              <a16:creationId xmlns:a16="http://schemas.microsoft.com/office/drawing/2014/main" id="{2A229E92-FA04-4101-94D5-8A5C670CA31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56" name="Text Box 43">
          <a:extLst>
            <a:ext uri="{FF2B5EF4-FFF2-40B4-BE49-F238E27FC236}">
              <a16:creationId xmlns:a16="http://schemas.microsoft.com/office/drawing/2014/main" id="{7C9B7BAA-FA04-4287-8064-1497E416086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C4030A77-48E5-404F-82AE-EB3A407EAD9C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58" name="Text Box 11">
          <a:extLst>
            <a:ext uri="{FF2B5EF4-FFF2-40B4-BE49-F238E27FC236}">
              <a16:creationId xmlns:a16="http://schemas.microsoft.com/office/drawing/2014/main" id="{7706DDC5-510C-44AD-A7E1-E69293EE8C39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59" name="Text Box 65">
          <a:extLst>
            <a:ext uri="{FF2B5EF4-FFF2-40B4-BE49-F238E27FC236}">
              <a16:creationId xmlns:a16="http://schemas.microsoft.com/office/drawing/2014/main" id="{0E62186C-A68A-4B7C-8C7F-396E3E3FB6F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60" name="Text Box 91">
          <a:extLst>
            <a:ext uri="{FF2B5EF4-FFF2-40B4-BE49-F238E27FC236}">
              <a16:creationId xmlns:a16="http://schemas.microsoft.com/office/drawing/2014/main" id="{B60F4159-1B25-4B4B-AA7C-C5022E10869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61" name="Text Box 65">
          <a:extLst>
            <a:ext uri="{FF2B5EF4-FFF2-40B4-BE49-F238E27FC236}">
              <a16:creationId xmlns:a16="http://schemas.microsoft.com/office/drawing/2014/main" id="{D639378F-B3C5-4105-AB87-10E3CA60433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62" name="Text Box 91">
          <a:extLst>
            <a:ext uri="{FF2B5EF4-FFF2-40B4-BE49-F238E27FC236}">
              <a16:creationId xmlns:a16="http://schemas.microsoft.com/office/drawing/2014/main" id="{F7412CCA-566C-4444-9325-4638FA380C5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463" name="Text Box 46">
          <a:extLst>
            <a:ext uri="{FF2B5EF4-FFF2-40B4-BE49-F238E27FC236}">
              <a16:creationId xmlns:a16="http://schemas.microsoft.com/office/drawing/2014/main" id="{E6A7071D-C933-4FFE-82CB-2019A0C63387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464" name="Text Box 43">
          <a:extLst>
            <a:ext uri="{FF2B5EF4-FFF2-40B4-BE49-F238E27FC236}">
              <a16:creationId xmlns:a16="http://schemas.microsoft.com/office/drawing/2014/main" id="{935E5156-0952-4CB6-9FBC-F4854C81AF8B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65" name="Text Box 68">
          <a:extLst>
            <a:ext uri="{FF2B5EF4-FFF2-40B4-BE49-F238E27FC236}">
              <a16:creationId xmlns:a16="http://schemas.microsoft.com/office/drawing/2014/main" id="{3896078C-A7D6-4C98-87C5-FAF563BDC8B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66" name="Text Box 69">
          <a:extLst>
            <a:ext uri="{FF2B5EF4-FFF2-40B4-BE49-F238E27FC236}">
              <a16:creationId xmlns:a16="http://schemas.microsoft.com/office/drawing/2014/main" id="{9623FB77-A692-4B8A-8935-F1B65A52E91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67" name="Text Box 70">
          <a:extLst>
            <a:ext uri="{FF2B5EF4-FFF2-40B4-BE49-F238E27FC236}">
              <a16:creationId xmlns:a16="http://schemas.microsoft.com/office/drawing/2014/main" id="{DFB2AE9A-07D7-4055-A216-339B95DED20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68" name="Text Box 71">
          <a:extLst>
            <a:ext uri="{FF2B5EF4-FFF2-40B4-BE49-F238E27FC236}">
              <a16:creationId xmlns:a16="http://schemas.microsoft.com/office/drawing/2014/main" id="{1BFA9E62-D3BE-4AE2-8F30-579BD8E4188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69" name="Text Box 72">
          <a:extLst>
            <a:ext uri="{FF2B5EF4-FFF2-40B4-BE49-F238E27FC236}">
              <a16:creationId xmlns:a16="http://schemas.microsoft.com/office/drawing/2014/main" id="{0007C5FB-FAB8-4F76-830F-0CAAC388AD0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0" name="Text Box 73">
          <a:extLst>
            <a:ext uri="{FF2B5EF4-FFF2-40B4-BE49-F238E27FC236}">
              <a16:creationId xmlns:a16="http://schemas.microsoft.com/office/drawing/2014/main" id="{BD69D2AF-5F5E-419C-942F-129B23F5B94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71" name="Text Box 46">
          <a:extLst>
            <a:ext uri="{FF2B5EF4-FFF2-40B4-BE49-F238E27FC236}">
              <a16:creationId xmlns:a16="http://schemas.microsoft.com/office/drawing/2014/main" id="{3D973321-46C1-4441-AAEF-4AA88A28EFC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72" name="Text Box 43">
          <a:extLst>
            <a:ext uri="{FF2B5EF4-FFF2-40B4-BE49-F238E27FC236}">
              <a16:creationId xmlns:a16="http://schemas.microsoft.com/office/drawing/2014/main" id="{2CB517D2-7F3E-4330-B5BE-4413D859F91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73" name="Text Box 46">
          <a:extLst>
            <a:ext uri="{FF2B5EF4-FFF2-40B4-BE49-F238E27FC236}">
              <a16:creationId xmlns:a16="http://schemas.microsoft.com/office/drawing/2014/main" id="{8A23C128-45B5-4D4A-95C3-2220B84B412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74" name="Text Box 43">
          <a:extLst>
            <a:ext uri="{FF2B5EF4-FFF2-40B4-BE49-F238E27FC236}">
              <a16:creationId xmlns:a16="http://schemas.microsoft.com/office/drawing/2014/main" id="{5AB3B318-791D-448C-98C1-34867AEF007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5" name="Text Box 68">
          <a:extLst>
            <a:ext uri="{FF2B5EF4-FFF2-40B4-BE49-F238E27FC236}">
              <a16:creationId xmlns:a16="http://schemas.microsoft.com/office/drawing/2014/main" id="{E703ACFE-5AB9-4170-B558-9E687FD20D3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6" name="Text Box 69">
          <a:extLst>
            <a:ext uri="{FF2B5EF4-FFF2-40B4-BE49-F238E27FC236}">
              <a16:creationId xmlns:a16="http://schemas.microsoft.com/office/drawing/2014/main" id="{C8DB72C3-9960-4F17-BE45-32740FED160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7" name="Text Box 70">
          <a:extLst>
            <a:ext uri="{FF2B5EF4-FFF2-40B4-BE49-F238E27FC236}">
              <a16:creationId xmlns:a16="http://schemas.microsoft.com/office/drawing/2014/main" id="{825B9512-B82A-4994-906A-DBFD38FFFE1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8" name="Text Box 71">
          <a:extLst>
            <a:ext uri="{FF2B5EF4-FFF2-40B4-BE49-F238E27FC236}">
              <a16:creationId xmlns:a16="http://schemas.microsoft.com/office/drawing/2014/main" id="{DCAEA7D3-D77C-48A8-9A70-76656BE946E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79" name="Text Box 72">
          <a:extLst>
            <a:ext uri="{FF2B5EF4-FFF2-40B4-BE49-F238E27FC236}">
              <a16:creationId xmlns:a16="http://schemas.microsoft.com/office/drawing/2014/main" id="{28890BB8-00C6-4376-B6A9-F1CE0FB80DF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480" name="Text Box 73">
          <a:extLst>
            <a:ext uri="{FF2B5EF4-FFF2-40B4-BE49-F238E27FC236}">
              <a16:creationId xmlns:a16="http://schemas.microsoft.com/office/drawing/2014/main" id="{D67F5367-416D-4B1A-B21A-13716E3C277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81" name="Text Box 46">
          <a:extLst>
            <a:ext uri="{FF2B5EF4-FFF2-40B4-BE49-F238E27FC236}">
              <a16:creationId xmlns:a16="http://schemas.microsoft.com/office/drawing/2014/main" id="{41D05D7A-B2E1-44E5-A7E2-BCBE88E006A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82" name="Text Box 43">
          <a:extLst>
            <a:ext uri="{FF2B5EF4-FFF2-40B4-BE49-F238E27FC236}">
              <a16:creationId xmlns:a16="http://schemas.microsoft.com/office/drawing/2014/main" id="{E61E90F8-24F4-409A-A1C5-690B0F99F7F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83" name="Text Box 46">
          <a:extLst>
            <a:ext uri="{FF2B5EF4-FFF2-40B4-BE49-F238E27FC236}">
              <a16:creationId xmlns:a16="http://schemas.microsoft.com/office/drawing/2014/main" id="{6CC5AED8-0E11-4FD4-84B7-BEFD7FF7DE9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84" name="Text Box 43">
          <a:extLst>
            <a:ext uri="{FF2B5EF4-FFF2-40B4-BE49-F238E27FC236}">
              <a16:creationId xmlns:a16="http://schemas.microsoft.com/office/drawing/2014/main" id="{84D1AA65-850F-468D-A0DA-00EA944A5C2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85" name="Text Box 68">
          <a:extLst>
            <a:ext uri="{FF2B5EF4-FFF2-40B4-BE49-F238E27FC236}">
              <a16:creationId xmlns:a16="http://schemas.microsoft.com/office/drawing/2014/main" id="{FE1F988F-55FE-4D6F-8074-6A2CE750149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86" name="Text Box 69">
          <a:extLst>
            <a:ext uri="{FF2B5EF4-FFF2-40B4-BE49-F238E27FC236}">
              <a16:creationId xmlns:a16="http://schemas.microsoft.com/office/drawing/2014/main" id="{73F7CBCA-6EA9-44E1-B9CD-912CE89F87B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87" name="Text Box 70">
          <a:extLst>
            <a:ext uri="{FF2B5EF4-FFF2-40B4-BE49-F238E27FC236}">
              <a16:creationId xmlns:a16="http://schemas.microsoft.com/office/drawing/2014/main" id="{3281AC1D-255B-4EE0-A928-EB9C50053F4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88" name="Text Box 71">
          <a:extLst>
            <a:ext uri="{FF2B5EF4-FFF2-40B4-BE49-F238E27FC236}">
              <a16:creationId xmlns:a16="http://schemas.microsoft.com/office/drawing/2014/main" id="{D8DB6DCA-464A-4BD8-8C35-50AEADF5B64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89" name="Text Box 72">
          <a:extLst>
            <a:ext uri="{FF2B5EF4-FFF2-40B4-BE49-F238E27FC236}">
              <a16:creationId xmlns:a16="http://schemas.microsoft.com/office/drawing/2014/main" id="{DF1EBAAF-0A79-4F87-B3FE-990ADFEB2C0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490" name="Text Box 73">
          <a:extLst>
            <a:ext uri="{FF2B5EF4-FFF2-40B4-BE49-F238E27FC236}">
              <a16:creationId xmlns:a16="http://schemas.microsoft.com/office/drawing/2014/main" id="{8EB60FC4-9A04-4CFE-8440-655098ECE0B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91" name="Text Box 46">
          <a:extLst>
            <a:ext uri="{FF2B5EF4-FFF2-40B4-BE49-F238E27FC236}">
              <a16:creationId xmlns:a16="http://schemas.microsoft.com/office/drawing/2014/main" id="{9B2961D9-D9E7-46EF-A3E3-02EA6909084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92" name="Text Box 43">
          <a:extLst>
            <a:ext uri="{FF2B5EF4-FFF2-40B4-BE49-F238E27FC236}">
              <a16:creationId xmlns:a16="http://schemas.microsoft.com/office/drawing/2014/main" id="{61F44DB6-88EA-4436-B85D-4644F13AD25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93" name="Text Box 46">
          <a:extLst>
            <a:ext uri="{FF2B5EF4-FFF2-40B4-BE49-F238E27FC236}">
              <a16:creationId xmlns:a16="http://schemas.microsoft.com/office/drawing/2014/main" id="{416D77D8-15D5-45C3-9B56-B3BB7EE1862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494" name="Text Box 43">
          <a:extLst>
            <a:ext uri="{FF2B5EF4-FFF2-40B4-BE49-F238E27FC236}">
              <a16:creationId xmlns:a16="http://schemas.microsoft.com/office/drawing/2014/main" id="{E776D5D3-71C8-48A4-A866-8E8930D5E43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95" name="Text Box 10">
          <a:extLst>
            <a:ext uri="{FF2B5EF4-FFF2-40B4-BE49-F238E27FC236}">
              <a16:creationId xmlns:a16="http://schemas.microsoft.com/office/drawing/2014/main" id="{9292676B-7A00-45B9-A2B9-9544DD3FB39F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182</xdr:row>
      <xdr:rowOff>0</xdr:rowOff>
    </xdr:from>
    <xdr:ext cx="0" cy="171450"/>
    <xdr:sp macro="" textlink="">
      <xdr:nvSpPr>
        <xdr:cNvPr id="2496" name="Text Box 11">
          <a:extLst>
            <a:ext uri="{FF2B5EF4-FFF2-40B4-BE49-F238E27FC236}">
              <a16:creationId xmlns:a16="http://schemas.microsoft.com/office/drawing/2014/main" id="{6FC8322D-6363-4B2B-9A97-AA2BCD1C158A}"/>
            </a:ext>
          </a:extLst>
        </xdr:cNvPr>
        <xdr:cNvSpPr txBox="1">
          <a:spLocks noChangeArrowheads="1"/>
        </xdr:cNvSpPr>
      </xdr:nvSpPr>
      <xdr:spPr bwMode="auto">
        <a:xfrm>
          <a:off x="1057275" y="68637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97" name="Text Box 65">
          <a:extLst>
            <a:ext uri="{FF2B5EF4-FFF2-40B4-BE49-F238E27FC236}">
              <a16:creationId xmlns:a16="http://schemas.microsoft.com/office/drawing/2014/main" id="{0A280D89-9DAA-4F26-8C0E-878F3CADA20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98" name="Text Box 91">
          <a:extLst>
            <a:ext uri="{FF2B5EF4-FFF2-40B4-BE49-F238E27FC236}">
              <a16:creationId xmlns:a16="http://schemas.microsoft.com/office/drawing/2014/main" id="{CB99F285-6BD1-4CA8-A0C3-0EA40566E17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499" name="Text Box 65">
          <a:extLst>
            <a:ext uri="{FF2B5EF4-FFF2-40B4-BE49-F238E27FC236}">
              <a16:creationId xmlns:a16="http://schemas.microsoft.com/office/drawing/2014/main" id="{9C1356FA-1D89-47FE-89D8-823525137B3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500" name="Text Box 91">
          <a:extLst>
            <a:ext uri="{FF2B5EF4-FFF2-40B4-BE49-F238E27FC236}">
              <a16:creationId xmlns:a16="http://schemas.microsoft.com/office/drawing/2014/main" id="{9A156011-7C3A-4C15-92EA-52948FD235D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501" name="Text Box 46">
          <a:extLst>
            <a:ext uri="{FF2B5EF4-FFF2-40B4-BE49-F238E27FC236}">
              <a16:creationId xmlns:a16="http://schemas.microsoft.com/office/drawing/2014/main" id="{A4C87EC5-32F2-446E-A725-8C5CBF841738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502" name="Text Box 43">
          <a:extLst>
            <a:ext uri="{FF2B5EF4-FFF2-40B4-BE49-F238E27FC236}">
              <a16:creationId xmlns:a16="http://schemas.microsoft.com/office/drawing/2014/main" id="{3D8BD37D-DB2C-45B9-B897-66098D96F644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3" name="Text Box 68">
          <a:extLst>
            <a:ext uri="{FF2B5EF4-FFF2-40B4-BE49-F238E27FC236}">
              <a16:creationId xmlns:a16="http://schemas.microsoft.com/office/drawing/2014/main" id="{B3D0990E-A138-40FE-A9B0-C8824FC482E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4" name="Text Box 69">
          <a:extLst>
            <a:ext uri="{FF2B5EF4-FFF2-40B4-BE49-F238E27FC236}">
              <a16:creationId xmlns:a16="http://schemas.microsoft.com/office/drawing/2014/main" id="{6E5252F5-0B3B-4018-B1DB-FD018E46900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5" name="Text Box 70">
          <a:extLst>
            <a:ext uri="{FF2B5EF4-FFF2-40B4-BE49-F238E27FC236}">
              <a16:creationId xmlns:a16="http://schemas.microsoft.com/office/drawing/2014/main" id="{5FEC2EC9-C9C5-463C-B059-73F1B776BFF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6" name="Text Box 71">
          <a:extLst>
            <a:ext uri="{FF2B5EF4-FFF2-40B4-BE49-F238E27FC236}">
              <a16:creationId xmlns:a16="http://schemas.microsoft.com/office/drawing/2014/main" id="{FCB45FB9-247C-4773-9035-9DCB323C937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7" name="Text Box 72">
          <a:extLst>
            <a:ext uri="{FF2B5EF4-FFF2-40B4-BE49-F238E27FC236}">
              <a16:creationId xmlns:a16="http://schemas.microsoft.com/office/drawing/2014/main" id="{5F016BA8-40C3-4849-87C7-CF862927DC2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08" name="Text Box 73">
          <a:extLst>
            <a:ext uri="{FF2B5EF4-FFF2-40B4-BE49-F238E27FC236}">
              <a16:creationId xmlns:a16="http://schemas.microsoft.com/office/drawing/2014/main" id="{F7BD7895-D948-4E58-AB75-8DABE0872C9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09" name="Text Box 46">
          <a:extLst>
            <a:ext uri="{FF2B5EF4-FFF2-40B4-BE49-F238E27FC236}">
              <a16:creationId xmlns:a16="http://schemas.microsoft.com/office/drawing/2014/main" id="{91F9E4E7-B73D-42E0-B2CD-D311132B398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10" name="Text Box 43">
          <a:extLst>
            <a:ext uri="{FF2B5EF4-FFF2-40B4-BE49-F238E27FC236}">
              <a16:creationId xmlns:a16="http://schemas.microsoft.com/office/drawing/2014/main" id="{EF75A2BC-3464-4122-8C9E-247F8CC715A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11" name="Text Box 46">
          <a:extLst>
            <a:ext uri="{FF2B5EF4-FFF2-40B4-BE49-F238E27FC236}">
              <a16:creationId xmlns:a16="http://schemas.microsoft.com/office/drawing/2014/main" id="{DF30FC23-AD2D-453B-956A-7501B838951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12" name="Text Box 43">
          <a:extLst>
            <a:ext uri="{FF2B5EF4-FFF2-40B4-BE49-F238E27FC236}">
              <a16:creationId xmlns:a16="http://schemas.microsoft.com/office/drawing/2014/main" id="{01259247-A136-45B5-A6B1-53440662A85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3" name="Text Box 68">
          <a:extLst>
            <a:ext uri="{FF2B5EF4-FFF2-40B4-BE49-F238E27FC236}">
              <a16:creationId xmlns:a16="http://schemas.microsoft.com/office/drawing/2014/main" id="{2BD493EC-5979-4F9F-9398-4F908C536EB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4" name="Text Box 69">
          <a:extLst>
            <a:ext uri="{FF2B5EF4-FFF2-40B4-BE49-F238E27FC236}">
              <a16:creationId xmlns:a16="http://schemas.microsoft.com/office/drawing/2014/main" id="{AC61ABDC-4614-4C69-A387-65668143677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5" name="Text Box 70">
          <a:extLst>
            <a:ext uri="{FF2B5EF4-FFF2-40B4-BE49-F238E27FC236}">
              <a16:creationId xmlns:a16="http://schemas.microsoft.com/office/drawing/2014/main" id="{74A6A910-D928-4891-8FF5-F1B20D23AFA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6" name="Text Box 71">
          <a:extLst>
            <a:ext uri="{FF2B5EF4-FFF2-40B4-BE49-F238E27FC236}">
              <a16:creationId xmlns:a16="http://schemas.microsoft.com/office/drawing/2014/main" id="{496606AE-53B5-4A9D-93C3-616ADD55706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7" name="Text Box 72">
          <a:extLst>
            <a:ext uri="{FF2B5EF4-FFF2-40B4-BE49-F238E27FC236}">
              <a16:creationId xmlns:a16="http://schemas.microsoft.com/office/drawing/2014/main" id="{15410ABD-0D76-4B05-BEFF-6BC4B90BAD4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18" name="Text Box 73">
          <a:extLst>
            <a:ext uri="{FF2B5EF4-FFF2-40B4-BE49-F238E27FC236}">
              <a16:creationId xmlns:a16="http://schemas.microsoft.com/office/drawing/2014/main" id="{E178BFEC-E335-4CD0-A41B-30DF549CF04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19" name="Text Box 46">
          <a:extLst>
            <a:ext uri="{FF2B5EF4-FFF2-40B4-BE49-F238E27FC236}">
              <a16:creationId xmlns:a16="http://schemas.microsoft.com/office/drawing/2014/main" id="{E08DC061-2E22-4ED0-9008-1F00D7285CA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20" name="Text Box 43">
          <a:extLst>
            <a:ext uri="{FF2B5EF4-FFF2-40B4-BE49-F238E27FC236}">
              <a16:creationId xmlns:a16="http://schemas.microsoft.com/office/drawing/2014/main" id="{FE44665C-5710-4CAB-BE31-DEEB299CE38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21" name="Text Box 46">
          <a:extLst>
            <a:ext uri="{FF2B5EF4-FFF2-40B4-BE49-F238E27FC236}">
              <a16:creationId xmlns:a16="http://schemas.microsoft.com/office/drawing/2014/main" id="{1F791006-B80D-44DF-835F-13AF1296D2A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22" name="Text Box 43">
          <a:extLst>
            <a:ext uri="{FF2B5EF4-FFF2-40B4-BE49-F238E27FC236}">
              <a16:creationId xmlns:a16="http://schemas.microsoft.com/office/drawing/2014/main" id="{24A2233D-C9DE-4A0F-AB60-00BB21A2B7E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3" name="Text Box 68">
          <a:extLst>
            <a:ext uri="{FF2B5EF4-FFF2-40B4-BE49-F238E27FC236}">
              <a16:creationId xmlns:a16="http://schemas.microsoft.com/office/drawing/2014/main" id="{FD3E1EF4-9F6B-4409-8519-D4B98EAE546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4" name="Text Box 69">
          <a:extLst>
            <a:ext uri="{FF2B5EF4-FFF2-40B4-BE49-F238E27FC236}">
              <a16:creationId xmlns:a16="http://schemas.microsoft.com/office/drawing/2014/main" id="{76CE18AD-D697-43BC-9D19-16497B017EF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5" name="Text Box 70">
          <a:extLst>
            <a:ext uri="{FF2B5EF4-FFF2-40B4-BE49-F238E27FC236}">
              <a16:creationId xmlns:a16="http://schemas.microsoft.com/office/drawing/2014/main" id="{9648071C-D7FE-486E-9D6D-5EED20A5D6D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6" name="Text Box 71">
          <a:extLst>
            <a:ext uri="{FF2B5EF4-FFF2-40B4-BE49-F238E27FC236}">
              <a16:creationId xmlns:a16="http://schemas.microsoft.com/office/drawing/2014/main" id="{C4508698-5937-4A3A-A9D5-1684DDFC923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7" name="Text Box 72">
          <a:extLst>
            <a:ext uri="{FF2B5EF4-FFF2-40B4-BE49-F238E27FC236}">
              <a16:creationId xmlns:a16="http://schemas.microsoft.com/office/drawing/2014/main" id="{28F501FF-E593-4A6E-9DAA-69DAFA51828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47625"/>
    <xdr:sp macro="" textlink="">
      <xdr:nvSpPr>
        <xdr:cNvPr id="2528" name="Text Box 73">
          <a:extLst>
            <a:ext uri="{FF2B5EF4-FFF2-40B4-BE49-F238E27FC236}">
              <a16:creationId xmlns:a16="http://schemas.microsoft.com/office/drawing/2014/main" id="{9EBBE697-D0C4-49A9-889F-5EE293FA562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29" name="Text Box 46">
          <a:extLst>
            <a:ext uri="{FF2B5EF4-FFF2-40B4-BE49-F238E27FC236}">
              <a16:creationId xmlns:a16="http://schemas.microsoft.com/office/drawing/2014/main" id="{2736E380-ABC3-4757-9A22-DD4993F12C4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30" name="Text Box 43">
          <a:extLst>
            <a:ext uri="{FF2B5EF4-FFF2-40B4-BE49-F238E27FC236}">
              <a16:creationId xmlns:a16="http://schemas.microsoft.com/office/drawing/2014/main" id="{56980A0E-241A-4281-8E23-5ABAECCF009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31" name="Text Box 46">
          <a:extLst>
            <a:ext uri="{FF2B5EF4-FFF2-40B4-BE49-F238E27FC236}">
              <a16:creationId xmlns:a16="http://schemas.microsoft.com/office/drawing/2014/main" id="{2C09BB17-501B-47FE-87AC-004E68E3DC63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32" name="Text Box 43">
          <a:extLst>
            <a:ext uri="{FF2B5EF4-FFF2-40B4-BE49-F238E27FC236}">
              <a16:creationId xmlns:a16="http://schemas.microsoft.com/office/drawing/2014/main" id="{66E72946-6119-4876-92C2-5DD10467CC0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533" name="Text Box 65">
          <a:extLst>
            <a:ext uri="{FF2B5EF4-FFF2-40B4-BE49-F238E27FC236}">
              <a16:creationId xmlns:a16="http://schemas.microsoft.com/office/drawing/2014/main" id="{BAF8F70B-7FC8-47C3-B861-6FE64DD72DF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534" name="Text Box 91">
          <a:extLst>
            <a:ext uri="{FF2B5EF4-FFF2-40B4-BE49-F238E27FC236}">
              <a16:creationId xmlns:a16="http://schemas.microsoft.com/office/drawing/2014/main" id="{C06CCEB0-D165-4E99-A6B7-D1BF95741696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535" name="Text Box 65">
          <a:extLst>
            <a:ext uri="{FF2B5EF4-FFF2-40B4-BE49-F238E27FC236}">
              <a16:creationId xmlns:a16="http://schemas.microsoft.com/office/drawing/2014/main" id="{B625CBE1-BF39-457A-9768-14FD5EF1BEF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171450"/>
    <xdr:sp macro="" textlink="">
      <xdr:nvSpPr>
        <xdr:cNvPr id="2536" name="Text Box 91">
          <a:extLst>
            <a:ext uri="{FF2B5EF4-FFF2-40B4-BE49-F238E27FC236}">
              <a16:creationId xmlns:a16="http://schemas.microsoft.com/office/drawing/2014/main" id="{D5838494-E14C-486D-99F9-CB7839A3495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537" name="Text Box 46">
          <a:extLst>
            <a:ext uri="{FF2B5EF4-FFF2-40B4-BE49-F238E27FC236}">
              <a16:creationId xmlns:a16="http://schemas.microsoft.com/office/drawing/2014/main" id="{36D70BA7-BCC3-47E9-A513-8711C0B159EA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182</xdr:row>
      <xdr:rowOff>0</xdr:rowOff>
    </xdr:from>
    <xdr:ext cx="76200" cy="171450"/>
    <xdr:sp macro="" textlink="">
      <xdr:nvSpPr>
        <xdr:cNvPr id="2538" name="Text Box 43">
          <a:extLst>
            <a:ext uri="{FF2B5EF4-FFF2-40B4-BE49-F238E27FC236}">
              <a16:creationId xmlns:a16="http://schemas.microsoft.com/office/drawing/2014/main" id="{9F89E788-851D-41D0-B1B9-8C9532A6572F}"/>
            </a:ext>
          </a:extLst>
        </xdr:cNvPr>
        <xdr:cNvSpPr txBox="1">
          <a:spLocks noChangeArrowheads="1"/>
        </xdr:cNvSpPr>
      </xdr:nvSpPr>
      <xdr:spPr bwMode="auto">
        <a:xfrm>
          <a:off x="4886325" y="68637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39" name="Text Box 68">
          <a:extLst>
            <a:ext uri="{FF2B5EF4-FFF2-40B4-BE49-F238E27FC236}">
              <a16:creationId xmlns:a16="http://schemas.microsoft.com/office/drawing/2014/main" id="{37D36B10-C120-4C28-80EB-A1B0329A47A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0" name="Text Box 69">
          <a:extLst>
            <a:ext uri="{FF2B5EF4-FFF2-40B4-BE49-F238E27FC236}">
              <a16:creationId xmlns:a16="http://schemas.microsoft.com/office/drawing/2014/main" id="{13FDC7BB-69FC-4BC9-A925-ECC0DA1F5F2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1" name="Text Box 70">
          <a:extLst>
            <a:ext uri="{FF2B5EF4-FFF2-40B4-BE49-F238E27FC236}">
              <a16:creationId xmlns:a16="http://schemas.microsoft.com/office/drawing/2014/main" id="{8FEAD323-30A2-4AC8-A456-F4F94832826D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2" name="Text Box 71">
          <a:extLst>
            <a:ext uri="{FF2B5EF4-FFF2-40B4-BE49-F238E27FC236}">
              <a16:creationId xmlns:a16="http://schemas.microsoft.com/office/drawing/2014/main" id="{4A8D2A2D-BB17-465E-B339-48110818419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3" name="Text Box 72">
          <a:extLst>
            <a:ext uri="{FF2B5EF4-FFF2-40B4-BE49-F238E27FC236}">
              <a16:creationId xmlns:a16="http://schemas.microsoft.com/office/drawing/2014/main" id="{187FEA6A-C92F-4568-B47B-7F6301BF847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4" name="Text Box 73">
          <a:extLst>
            <a:ext uri="{FF2B5EF4-FFF2-40B4-BE49-F238E27FC236}">
              <a16:creationId xmlns:a16="http://schemas.microsoft.com/office/drawing/2014/main" id="{11553573-0526-4432-B646-261533E22CB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45" name="Text Box 46">
          <a:extLst>
            <a:ext uri="{FF2B5EF4-FFF2-40B4-BE49-F238E27FC236}">
              <a16:creationId xmlns:a16="http://schemas.microsoft.com/office/drawing/2014/main" id="{E63F094B-D787-472F-A968-35C47E57264F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46" name="Text Box 43">
          <a:extLst>
            <a:ext uri="{FF2B5EF4-FFF2-40B4-BE49-F238E27FC236}">
              <a16:creationId xmlns:a16="http://schemas.microsoft.com/office/drawing/2014/main" id="{A2E593C6-9204-4FBF-BE82-D18140C9E780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47" name="Text Box 46">
          <a:extLst>
            <a:ext uri="{FF2B5EF4-FFF2-40B4-BE49-F238E27FC236}">
              <a16:creationId xmlns:a16="http://schemas.microsoft.com/office/drawing/2014/main" id="{5BA08DCA-B0EE-45C0-9217-3DD04AFC6A11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48" name="Text Box 43">
          <a:extLst>
            <a:ext uri="{FF2B5EF4-FFF2-40B4-BE49-F238E27FC236}">
              <a16:creationId xmlns:a16="http://schemas.microsoft.com/office/drawing/2014/main" id="{19BFC829-4B35-4218-88E6-23CD90CED102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49" name="Text Box 68">
          <a:extLst>
            <a:ext uri="{FF2B5EF4-FFF2-40B4-BE49-F238E27FC236}">
              <a16:creationId xmlns:a16="http://schemas.microsoft.com/office/drawing/2014/main" id="{D872F0A8-03A1-41DA-B1A5-A1931D598FE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50" name="Text Box 69">
          <a:extLst>
            <a:ext uri="{FF2B5EF4-FFF2-40B4-BE49-F238E27FC236}">
              <a16:creationId xmlns:a16="http://schemas.microsoft.com/office/drawing/2014/main" id="{CDC2F196-276C-4560-A7CC-3448BE60A10E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51" name="Text Box 70">
          <a:extLst>
            <a:ext uri="{FF2B5EF4-FFF2-40B4-BE49-F238E27FC236}">
              <a16:creationId xmlns:a16="http://schemas.microsoft.com/office/drawing/2014/main" id="{80130D29-B777-4AFE-AD99-A85108522AC7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52" name="Text Box 71">
          <a:extLst>
            <a:ext uri="{FF2B5EF4-FFF2-40B4-BE49-F238E27FC236}">
              <a16:creationId xmlns:a16="http://schemas.microsoft.com/office/drawing/2014/main" id="{4FC0853B-A23B-4092-91AD-565E621A6675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53" name="Text Box 72">
          <a:extLst>
            <a:ext uri="{FF2B5EF4-FFF2-40B4-BE49-F238E27FC236}">
              <a16:creationId xmlns:a16="http://schemas.microsoft.com/office/drawing/2014/main" id="{7244689B-0810-46E8-BE48-CB1A63696F3A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66675"/>
    <xdr:sp macro="" textlink="">
      <xdr:nvSpPr>
        <xdr:cNvPr id="2554" name="Text Box 73">
          <a:extLst>
            <a:ext uri="{FF2B5EF4-FFF2-40B4-BE49-F238E27FC236}">
              <a16:creationId xmlns:a16="http://schemas.microsoft.com/office/drawing/2014/main" id="{5CCBB72D-3C10-4FC3-A663-68E9FC644A69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55" name="Text Box 46">
          <a:extLst>
            <a:ext uri="{FF2B5EF4-FFF2-40B4-BE49-F238E27FC236}">
              <a16:creationId xmlns:a16="http://schemas.microsoft.com/office/drawing/2014/main" id="{1E87D22C-DB04-4EB5-9830-3E609FE08C0B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56" name="Text Box 43">
          <a:extLst>
            <a:ext uri="{FF2B5EF4-FFF2-40B4-BE49-F238E27FC236}">
              <a16:creationId xmlns:a16="http://schemas.microsoft.com/office/drawing/2014/main" id="{CCDC46E0-DA29-4DEE-BDB1-5B2F596B3B54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57" name="Text Box 46">
          <a:extLst>
            <a:ext uri="{FF2B5EF4-FFF2-40B4-BE49-F238E27FC236}">
              <a16:creationId xmlns:a16="http://schemas.microsoft.com/office/drawing/2014/main" id="{66B6FF08-CD54-41DF-BD4E-AE946FCF964C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182</xdr:row>
      <xdr:rowOff>0</xdr:rowOff>
    </xdr:from>
    <xdr:ext cx="76200" cy="28575"/>
    <xdr:sp macro="" textlink="">
      <xdr:nvSpPr>
        <xdr:cNvPr id="2558" name="Text Box 43">
          <a:extLst>
            <a:ext uri="{FF2B5EF4-FFF2-40B4-BE49-F238E27FC236}">
              <a16:creationId xmlns:a16="http://schemas.microsoft.com/office/drawing/2014/main" id="{AAAD4E4C-7FF0-4947-A3E7-897DF3B434A8}"/>
            </a:ext>
          </a:extLst>
        </xdr:cNvPr>
        <xdr:cNvSpPr txBox="1">
          <a:spLocks noChangeArrowheads="1"/>
        </xdr:cNvSpPr>
      </xdr:nvSpPr>
      <xdr:spPr bwMode="auto">
        <a:xfrm>
          <a:off x="40957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185</xdr:row>
      <xdr:rowOff>142875</xdr:rowOff>
    </xdr:from>
    <xdr:ext cx="76200" cy="28575"/>
    <xdr:sp macro="" textlink="">
      <xdr:nvSpPr>
        <xdr:cNvPr id="2559" name="Text Box 43">
          <a:extLst>
            <a:ext uri="{FF2B5EF4-FFF2-40B4-BE49-F238E27FC236}">
              <a16:creationId xmlns:a16="http://schemas.microsoft.com/office/drawing/2014/main" id="{F58203D3-EF40-4330-84E3-769B128F0235}"/>
            </a:ext>
          </a:extLst>
        </xdr:cNvPr>
        <xdr:cNvSpPr txBox="1">
          <a:spLocks noChangeArrowheads="1"/>
        </xdr:cNvSpPr>
      </xdr:nvSpPr>
      <xdr:spPr bwMode="auto">
        <a:xfrm>
          <a:off x="3829050" y="6964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182</xdr:row>
      <xdr:rowOff>0</xdr:rowOff>
    </xdr:from>
    <xdr:ext cx="76200" cy="28575"/>
    <xdr:sp macro="" textlink="">
      <xdr:nvSpPr>
        <xdr:cNvPr id="2560" name="Text Box 43">
          <a:extLst>
            <a:ext uri="{FF2B5EF4-FFF2-40B4-BE49-F238E27FC236}">
              <a16:creationId xmlns:a16="http://schemas.microsoft.com/office/drawing/2014/main" id="{488275CE-B836-4618-80A4-9F914F801035}"/>
            </a:ext>
          </a:extLst>
        </xdr:cNvPr>
        <xdr:cNvSpPr txBox="1">
          <a:spLocks noChangeArrowheads="1"/>
        </xdr:cNvSpPr>
      </xdr:nvSpPr>
      <xdr:spPr bwMode="auto">
        <a:xfrm>
          <a:off x="3829050" y="68637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1" name="Text Box 68">
          <a:extLst>
            <a:ext uri="{FF2B5EF4-FFF2-40B4-BE49-F238E27FC236}">
              <a16:creationId xmlns:a16="http://schemas.microsoft.com/office/drawing/2014/main" id="{29C3B254-DFBF-4595-9178-9FDE8E29420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2" name="Text Box 69">
          <a:extLst>
            <a:ext uri="{FF2B5EF4-FFF2-40B4-BE49-F238E27FC236}">
              <a16:creationId xmlns:a16="http://schemas.microsoft.com/office/drawing/2014/main" id="{B3D47A69-DA83-464D-8F07-6BE2E23807A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3" name="Text Box 70">
          <a:extLst>
            <a:ext uri="{FF2B5EF4-FFF2-40B4-BE49-F238E27FC236}">
              <a16:creationId xmlns:a16="http://schemas.microsoft.com/office/drawing/2014/main" id="{E537C837-8CE7-414D-9D9B-1CF74E62FA2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4" name="Text Box 71">
          <a:extLst>
            <a:ext uri="{FF2B5EF4-FFF2-40B4-BE49-F238E27FC236}">
              <a16:creationId xmlns:a16="http://schemas.microsoft.com/office/drawing/2014/main" id="{AD9D0846-90F3-4B93-AC08-BB002680371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5" name="Text Box 72">
          <a:extLst>
            <a:ext uri="{FF2B5EF4-FFF2-40B4-BE49-F238E27FC236}">
              <a16:creationId xmlns:a16="http://schemas.microsoft.com/office/drawing/2014/main" id="{97C8555D-CAFF-4083-9CDA-19A589C2F38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66" name="Text Box 73">
          <a:extLst>
            <a:ext uri="{FF2B5EF4-FFF2-40B4-BE49-F238E27FC236}">
              <a16:creationId xmlns:a16="http://schemas.microsoft.com/office/drawing/2014/main" id="{6F41127B-A4B4-4C3B-A08D-52BD617E216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67" name="Text Box 46">
          <a:extLst>
            <a:ext uri="{FF2B5EF4-FFF2-40B4-BE49-F238E27FC236}">
              <a16:creationId xmlns:a16="http://schemas.microsoft.com/office/drawing/2014/main" id="{9AB9E70D-FAEB-4668-8B64-5264B6A07CA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68" name="Text Box 43">
          <a:extLst>
            <a:ext uri="{FF2B5EF4-FFF2-40B4-BE49-F238E27FC236}">
              <a16:creationId xmlns:a16="http://schemas.microsoft.com/office/drawing/2014/main" id="{2C8E41B7-AB3A-474A-9B36-E4EA07916A0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69" name="Text Box 46">
          <a:extLst>
            <a:ext uri="{FF2B5EF4-FFF2-40B4-BE49-F238E27FC236}">
              <a16:creationId xmlns:a16="http://schemas.microsoft.com/office/drawing/2014/main" id="{99F16E1C-24BA-4895-BB7A-7B99EEFDB1F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70" name="Text Box 43">
          <a:extLst>
            <a:ext uri="{FF2B5EF4-FFF2-40B4-BE49-F238E27FC236}">
              <a16:creationId xmlns:a16="http://schemas.microsoft.com/office/drawing/2014/main" id="{4F243184-8E65-4ECC-870C-51C40850E5E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7FB37236-06BC-4CA5-AF09-A73DED6A1D49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572" name="Text Box 11">
          <a:extLst>
            <a:ext uri="{FF2B5EF4-FFF2-40B4-BE49-F238E27FC236}">
              <a16:creationId xmlns:a16="http://schemas.microsoft.com/office/drawing/2014/main" id="{1FB25124-D7A2-40FF-87CD-EAD1B45F49A0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573" name="Text Box 65">
          <a:extLst>
            <a:ext uri="{FF2B5EF4-FFF2-40B4-BE49-F238E27FC236}">
              <a16:creationId xmlns:a16="http://schemas.microsoft.com/office/drawing/2014/main" id="{359B4C24-A1D1-4CBA-92A0-7297D95D6F9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574" name="Text Box 91">
          <a:extLst>
            <a:ext uri="{FF2B5EF4-FFF2-40B4-BE49-F238E27FC236}">
              <a16:creationId xmlns:a16="http://schemas.microsoft.com/office/drawing/2014/main" id="{5F5A41B1-DEDC-4834-8AA8-EB0C1B30B7F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575" name="Text Box 65">
          <a:extLst>
            <a:ext uri="{FF2B5EF4-FFF2-40B4-BE49-F238E27FC236}">
              <a16:creationId xmlns:a16="http://schemas.microsoft.com/office/drawing/2014/main" id="{8AC87482-4C61-4356-ADE3-98C88BB5CBF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576" name="Text Box 91">
          <a:extLst>
            <a:ext uri="{FF2B5EF4-FFF2-40B4-BE49-F238E27FC236}">
              <a16:creationId xmlns:a16="http://schemas.microsoft.com/office/drawing/2014/main" id="{085F85A3-802C-4E8D-AEB7-D58F2D0B843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577" name="Text Box 46">
          <a:extLst>
            <a:ext uri="{FF2B5EF4-FFF2-40B4-BE49-F238E27FC236}">
              <a16:creationId xmlns:a16="http://schemas.microsoft.com/office/drawing/2014/main" id="{8CD9796B-0C69-41B8-97E0-D590A0FF2CF5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578" name="Text Box 43">
          <a:extLst>
            <a:ext uri="{FF2B5EF4-FFF2-40B4-BE49-F238E27FC236}">
              <a16:creationId xmlns:a16="http://schemas.microsoft.com/office/drawing/2014/main" id="{047657A6-CE5F-4CE5-AE25-96F94D240068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79" name="Text Box 68">
          <a:extLst>
            <a:ext uri="{FF2B5EF4-FFF2-40B4-BE49-F238E27FC236}">
              <a16:creationId xmlns:a16="http://schemas.microsoft.com/office/drawing/2014/main" id="{A9D1D687-DDDC-4E6E-83FC-1FA9F1B912B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0" name="Text Box 69">
          <a:extLst>
            <a:ext uri="{FF2B5EF4-FFF2-40B4-BE49-F238E27FC236}">
              <a16:creationId xmlns:a16="http://schemas.microsoft.com/office/drawing/2014/main" id="{31B6170D-0ABB-4297-8F02-82E3517301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1" name="Text Box 70">
          <a:extLst>
            <a:ext uri="{FF2B5EF4-FFF2-40B4-BE49-F238E27FC236}">
              <a16:creationId xmlns:a16="http://schemas.microsoft.com/office/drawing/2014/main" id="{CF9BED87-04A9-4323-A565-CF000F02C6E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2" name="Text Box 71">
          <a:extLst>
            <a:ext uri="{FF2B5EF4-FFF2-40B4-BE49-F238E27FC236}">
              <a16:creationId xmlns:a16="http://schemas.microsoft.com/office/drawing/2014/main" id="{C52B7980-58B7-4C3E-855A-6A66766E6F5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3" name="Text Box 72">
          <a:extLst>
            <a:ext uri="{FF2B5EF4-FFF2-40B4-BE49-F238E27FC236}">
              <a16:creationId xmlns:a16="http://schemas.microsoft.com/office/drawing/2014/main" id="{4A9FE524-CEB2-425A-B091-EE983DBD639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4" name="Text Box 73">
          <a:extLst>
            <a:ext uri="{FF2B5EF4-FFF2-40B4-BE49-F238E27FC236}">
              <a16:creationId xmlns:a16="http://schemas.microsoft.com/office/drawing/2014/main" id="{6040B4B0-5343-4D21-8AA1-56774013BEA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85" name="Text Box 46">
          <a:extLst>
            <a:ext uri="{FF2B5EF4-FFF2-40B4-BE49-F238E27FC236}">
              <a16:creationId xmlns:a16="http://schemas.microsoft.com/office/drawing/2014/main" id="{EC2128E2-C612-4153-80C4-7388AB336CE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86" name="Text Box 43">
          <a:extLst>
            <a:ext uri="{FF2B5EF4-FFF2-40B4-BE49-F238E27FC236}">
              <a16:creationId xmlns:a16="http://schemas.microsoft.com/office/drawing/2014/main" id="{C192F290-1EAC-431D-B6F8-C2B6EB2EECE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87" name="Text Box 46">
          <a:extLst>
            <a:ext uri="{FF2B5EF4-FFF2-40B4-BE49-F238E27FC236}">
              <a16:creationId xmlns:a16="http://schemas.microsoft.com/office/drawing/2014/main" id="{A7EA46C4-95B4-4206-98E8-DDA55C0CA5A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88" name="Text Box 43">
          <a:extLst>
            <a:ext uri="{FF2B5EF4-FFF2-40B4-BE49-F238E27FC236}">
              <a16:creationId xmlns:a16="http://schemas.microsoft.com/office/drawing/2014/main" id="{F7415B35-44BC-45F2-99A9-AA2B35EDE24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89" name="Text Box 68">
          <a:extLst>
            <a:ext uri="{FF2B5EF4-FFF2-40B4-BE49-F238E27FC236}">
              <a16:creationId xmlns:a16="http://schemas.microsoft.com/office/drawing/2014/main" id="{5126081E-13BE-45DA-84B6-09FE509BA42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90" name="Text Box 69">
          <a:extLst>
            <a:ext uri="{FF2B5EF4-FFF2-40B4-BE49-F238E27FC236}">
              <a16:creationId xmlns:a16="http://schemas.microsoft.com/office/drawing/2014/main" id="{F9CCD502-524F-45DE-A9BF-70F54D8E897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91" name="Text Box 70">
          <a:extLst>
            <a:ext uri="{FF2B5EF4-FFF2-40B4-BE49-F238E27FC236}">
              <a16:creationId xmlns:a16="http://schemas.microsoft.com/office/drawing/2014/main" id="{2D5B9055-251C-4A2F-A910-ECCF3E683B6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92" name="Text Box 71">
          <a:extLst>
            <a:ext uri="{FF2B5EF4-FFF2-40B4-BE49-F238E27FC236}">
              <a16:creationId xmlns:a16="http://schemas.microsoft.com/office/drawing/2014/main" id="{9448C510-E533-41EC-85BD-D7F5BF7C5E0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93" name="Text Box 72">
          <a:extLst>
            <a:ext uri="{FF2B5EF4-FFF2-40B4-BE49-F238E27FC236}">
              <a16:creationId xmlns:a16="http://schemas.microsoft.com/office/drawing/2014/main" id="{056E0115-C983-4D16-BE00-7730247A186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594" name="Text Box 73">
          <a:extLst>
            <a:ext uri="{FF2B5EF4-FFF2-40B4-BE49-F238E27FC236}">
              <a16:creationId xmlns:a16="http://schemas.microsoft.com/office/drawing/2014/main" id="{7D74FBF9-2F1B-4FDD-8F23-C567BE7EB8D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95" name="Text Box 46">
          <a:extLst>
            <a:ext uri="{FF2B5EF4-FFF2-40B4-BE49-F238E27FC236}">
              <a16:creationId xmlns:a16="http://schemas.microsoft.com/office/drawing/2014/main" id="{54DD7B53-BE75-4923-9421-B5AB4CC9219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96" name="Text Box 43">
          <a:extLst>
            <a:ext uri="{FF2B5EF4-FFF2-40B4-BE49-F238E27FC236}">
              <a16:creationId xmlns:a16="http://schemas.microsoft.com/office/drawing/2014/main" id="{DB2350B1-1508-42A3-AB93-52C9E190261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97" name="Text Box 46">
          <a:extLst>
            <a:ext uri="{FF2B5EF4-FFF2-40B4-BE49-F238E27FC236}">
              <a16:creationId xmlns:a16="http://schemas.microsoft.com/office/drawing/2014/main" id="{DAB0EA13-A23A-4782-A67B-2B163CA40F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598" name="Text Box 43">
          <a:extLst>
            <a:ext uri="{FF2B5EF4-FFF2-40B4-BE49-F238E27FC236}">
              <a16:creationId xmlns:a16="http://schemas.microsoft.com/office/drawing/2014/main" id="{64E80A5D-6545-4449-AEFB-CA7C698CE31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599" name="Text Box 68">
          <a:extLst>
            <a:ext uri="{FF2B5EF4-FFF2-40B4-BE49-F238E27FC236}">
              <a16:creationId xmlns:a16="http://schemas.microsoft.com/office/drawing/2014/main" id="{BE0BBE3D-825A-43E4-ADB1-4BB73A1DA81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00" name="Text Box 69">
          <a:extLst>
            <a:ext uri="{FF2B5EF4-FFF2-40B4-BE49-F238E27FC236}">
              <a16:creationId xmlns:a16="http://schemas.microsoft.com/office/drawing/2014/main" id="{2C558867-50F0-4596-9E4E-1C4E4272D0B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01" name="Text Box 70">
          <a:extLst>
            <a:ext uri="{FF2B5EF4-FFF2-40B4-BE49-F238E27FC236}">
              <a16:creationId xmlns:a16="http://schemas.microsoft.com/office/drawing/2014/main" id="{0194374E-70DD-428B-8180-15E234F1667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02" name="Text Box 71">
          <a:extLst>
            <a:ext uri="{FF2B5EF4-FFF2-40B4-BE49-F238E27FC236}">
              <a16:creationId xmlns:a16="http://schemas.microsoft.com/office/drawing/2014/main" id="{BBD30B0D-5082-45BA-8AE1-7E336740682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03" name="Text Box 72">
          <a:extLst>
            <a:ext uri="{FF2B5EF4-FFF2-40B4-BE49-F238E27FC236}">
              <a16:creationId xmlns:a16="http://schemas.microsoft.com/office/drawing/2014/main" id="{6EBA504E-EF02-4E4A-B105-037787D8A01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04" name="Text Box 73">
          <a:extLst>
            <a:ext uri="{FF2B5EF4-FFF2-40B4-BE49-F238E27FC236}">
              <a16:creationId xmlns:a16="http://schemas.microsoft.com/office/drawing/2014/main" id="{F128FC00-D070-490E-89E2-FBECC907B0E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05" name="Text Box 46">
          <a:extLst>
            <a:ext uri="{FF2B5EF4-FFF2-40B4-BE49-F238E27FC236}">
              <a16:creationId xmlns:a16="http://schemas.microsoft.com/office/drawing/2014/main" id="{6550C48C-03BE-4FF8-A712-79F9AC5FCA0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06" name="Text Box 43">
          <a:extLst>
            <a:ext uri="{FF2B5EF4-FFF2-40B4-BE49-F238E27FC236}">
              <a16:creationId xmlns:a16="http://schemas.microsoft.com/office/drawing/2014/main" id="{2C290AD1-E8B2-4DB4-9136-57D2A2FAA11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07" name="Text Box 46">
          <a:extLst>
            <a:ext uri="{FF2B5EF4-FFF2-40B4-BE49-F238E27FC236}">
              <a16:creationId xmlns:a16="http://schemas.microsoft.com/office/drawing/2014/main" id="{67A35E25-B426-4DA3-AE1C-03DA9858F17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08" name="Text Box 43">
          <a:extLst>
            <a:ext uri="{FF2B5EF4-FFF2-40B4-BE49-F238E27FC236}">
              <a16:creationId xmlns:a16="http://schemas.microsoft.com/office/drawing/2014/main" id="{5D22A8F0-B4B6-4303-8C48-7C70668AFF8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609" name="Text Box 10">
          <a:extLst>
            <a:ext uri="{FF2B5EF4-FFF2-40B4-BE49-F238E27FC236}">
              <a16:creationId xmlns:a16="http://schemas.microsoft.com/office/drawing/2014/main" id="{EC4A00D1-7F49-4058-B150-BBB14ADAC07E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610" name="Text Box 11">
          <a:extLst>
            <a:ext uri="{FF2B5EF4-FFF2-40B4-BE49-F238E27FC236}">
              <a16:creationId xmlns:a16="http://schemas.microsoft.com/office/drawing/2014/main" id="{9F9CBFBC-7B0F-45C3-8FE0-54381FF8B0DF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11" name="Text Box 65">
          <a:extLst>
            <a:ext uri="{FF2B5EF4-FFF2-40B4-BE49-F238E27FC236}">
              <a16:creationId xmlns:a16="http://schemas.microsoft.com/office/drawing/2014/main" id="{8F0A24EA-C952-43DF-9D31-06A90C9CE9F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12" name="Text Box 91">
          <a:extLst>
            <a:ext uri="{FF2B5EF4-FFF2-40B4-BE49-F238E27FC236}">
              <a16:creationId xmlns:a16="http://schemas.microsoft.com/office/drawing/2014/main" id="{DA862C7B-CBE7-43CC-B023-7EF2B296004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13" name="Text Box 65">
          <a:extLst>
            <a:ext uri="{FF2B5EF4-FFF2-40B4-BE49-F238E27FC236}">
              <a16:creationId xmlns:a16="http://schemas.microsoft.com/office/drawing/2014/main" id="{3343E59D-8874-4CCC-9C76-402567B3810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14" name="Text Box 91">
          <a:extLst>
            <a:ext uri="{FF2B5EF4-FFF2-40B4-BE49-F238E27FC236}">
              <a16:creationId xmlns:a16="http://schemas.microsoft.com/office/drawing/2014/main" id="{C88FF59B-65A2-4BAA-9815-03A7DCCACA6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15" name="Text Box 46">
          <a:extLst>
            <a:ext uri="{FF2B5EF4-FFF2-40B4-BE49-F238E27FC236}">
              <a16:creationId xmlns:a16="http://schemas.microsoft.com/office/drawing/2014/main" id="{2E086FBF-C50D-49F8-B3D7-6F4832A6EB99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16" name="Text Box 43">
          <a:extLst>
            <a:ext uri="{FF2B5EF4-FFF2-40B4-BE49-F238E27FC236}">
              <a16:creationId xmlns:a16="http://schemas.microsoft.com/office/drawing/2014/main" id="{C985E495-0B63-4959-B9E4-4EFA82535F80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17" name="Text Box 68">
          <a:extLst>
            <a:ext uri="{FF2B5EF4-FFF2-40B4-BE49-F238E27FC236}">
              <a16:creationId xmlns:a16="http://schemas.microsoft.com/office/drawing/2014/main" id="{D949DC22-EACD-4BAA-9D62-B945919E158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18" name="Text Box 69">
          <a:extLst>
            <a:ext uri="{FF2B5EF4-FFF2-40B4-BE49-F238E27FC236}">
              <a16:creationId xmlns:a16="http://schemas.microsoft.com/office/drawing/2014/main" id="{B71B57D7-0B8E-4524-948C-78AD1DC0E9F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19" name="Text Box 70">
          <a:extLst>
            <a:ext uri="{FF2B5EF4-FFF2-40B4-BE49-F238E27FC236}">
              <a16:creationId xmlns:a16="http://schemas.microsoft.com/office/drawing/2014/main" id="{48F2086B-3838-4099-A06F-E1E56230EB9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0" name="Text Box 71">
          <a:extLst>
            <a:ext uri="{FF2B5EF4-FFF2-40B4-BE49-F238E27FC236}">
              <a16:creationId xmlns:a16="http://schemas.microsoft.com/office/drawing/2014/main" id="{1BAD8EE4-1E26-4910-96BF-236042A4387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1" name="Text Box 72">
          <a:extLst>
            <a:ext uri="{FF2B5EF4-FFF2-40B4-BE49-F238E27FC236}">
              <a16:creationId xmlns:a16="http://schemas.microsoft.com/office/drawing/2014/main" id="{B270D95E-AB7D-49E3-8C6E-D0852B697F5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2" name="Text Box 73">
          <a:extLst>
            <a:ext uri="{FF2B5EF4-FFF2-40B4-BE49-F238E27FC236}">
              <a16:creationId xmlns:a16="http://schemas.microsoft.com/office/drawing/2014/main" id="{E1D72A1D-F3B3-48ED-94A6-9433BD9E951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23" name="Text Box 46">
          <a:extLst>
            <a:ext uri="{FF2B5EF4-FFF2-40B4-BE49-F238E27FC236}">
              <a16:creationId xmlns:a16="http://schemas.microsoft.com/office/drawing/2014/main" id="{C4FDEF54-98B3-4829-B64C-9E10B144648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24" name="Text Box 43">
          <a:extLst>
            <a:ext uri="{FF2B5EF4-FFF2-40B4-BE49-F238E27FC236}">
              <a16:creationId xmlns:a16="http://schemas.microsoft.com/office/drawing/2014/main" id="{34384984-E41B-43C5-87B6-44CB18C738C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25" name="Text Box 46">
          <a:extLst>
            <a:ext uri="{FF2B5EF4-FFF2-40B4-BE49-F238E27FC236}">
              <a16:creationId xmlns:a16="http://schemas.microsoft.com/office/drawing/2014/main" id="{384EA511-59B5-4C43-BFB1-BA452E5EA46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26" name="Text Box 43">
          <a:extLst>
            <a:ext uri="{FF2B5EF4-FFF2-40B4-BE49-F238E27FC236}">
              <a16:creationId xmlns:a16="http://schemas.microsoft.com/office/drawing/2014/main" id="{51AC499A-2659-4CA4-ACC2-79C95C53E62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7" name="Text Box 68">
          <a:extLst>
            <a:ext uri="{FF2B5EF4-FFF2-40B4-BE49-F238E27FC236}">
              <a16:creationId xmlns:a16="http://schemas.microsoft.com/office/drawing/2014/main" id="{89A2AC14-B642-4257-9CE8-D4E96CABD4F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8" name="Text Box 69">
          <a:extLst>
            <a:ext uri="{FF2B5EF4-FFF2-40B4-BE49-F238E27FC236}">
              <a16:creationId xmlns:a16="http://schemas.microsoft.com/office/drawing/2014/main" id="{FFBC80DC-0B28-4563-AC55-D5E3BFC49C3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29" name="Text Box 70">
          <a:extLst>
            <a:ext uri="{FF2B5EF4-FFF2-40B4-BE49-F238E27FC236}">
              <a16:creationId xmlns:a16="http://schemas.microsoft.com/office/drawing/2014/main" id="{3E3774C3-54D7-4F39-8768-B89C8CBB7F2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30" name="Text Box 71">
          <a:extLst>
            <a:ext uri="{FF2B5EF4-FFF2-40B4-BE49-F238E27FC236}">
              <a16:creationId xmlns:a16="http://schemas.microsoft.com/office/drawing/2014/main" id="{6747EB75-642E-4B2C-88B4-63EFBBF7266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31" name="Text Box 72">
          <a:extLst>
            <a:ext uri="{FF2B5EF4-FFF2-40B4-BE49-F238E27FC236}">
              <a16:creationId xmlns:a16="http://schemas.microsoft.com/office/drawing/2014/main" id="{5E50B9A6-C411-40EF-8C2A-7EDD23782DF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32" name="Text Box 73">
          <a:extLst>
            <a:ext uri="{FF2B5EF4-FFF2-40B4-BE49-F238E27FC236}">
              <a16:creationId xmlns:a16="http://schemas.microsoft.com/office/drawing/2014/main" id="{1048FBC0-E4D7-411B-B9C4-75C4BE57ACE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33" name="Text Box 46">
          <a:extLst>
            <a:ext uri="{FF2B5EF4-FFF2-40B4-BE49-F238E27FC236}">
              <a16:creationId xmlns:a16="http://schemas.microsoft.com/office/drawing/2014/main" id="{B8981B6A-6EC2-443C-8C86-D459E14E394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34" name="Text Box 43">
          <a:extLst>
            <a:ext uri="{FF2B5EF4-FFF2-40B4-BE49-F238E27FC236}">
              <a16:creationId xmlns:a16="http://schemas.microsoft.com/office/drawing/2014/main" id="{19F5E978-99AF-4DD2-9C5C-204BEDC5DF1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35" name="Text Box 46">
          <a:extLst>
            <a:ext uri="{FF2B5EF4-FFF2-40B4-BE49-F238E27FC236}">
              <a16:creationId xmlns:a16="http://schemas.microsoft.com/office/drawing/2014/main" id="{DC79EF15-265B-4DAF-AECA-DDBB5852672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36" name="Text Box 43">
          <a:extLst>
            <a:ext uri="{FF2B5EF4-FFF2-40B4-BE49-F238E27FC236}">
              <a16:creationId xmlns:a16="http://schemas.microsoft.com/office/drawing/2014/main" id="{42FE9DC3-0325-42EB-A07E-FA66B4292FD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37" name="Text Box 68">
          <a:extLst>
            <a:ext uri="{FF2B5EF4-FFF2-40B4-BE49-F238E27FC236}">
              <a16:creationId xmlns:a16="http://schemas.microsoft.com/office/drawing/2014/main" id="{290B5D06-95FB-43FC-B1C0-136BE067381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38" name="Text Box 69">
          <a:extLst>
            <a:ext uri="{FF2B5EF4-FFF2-40B4-BE49-F238E27FC236}">
              <a16:creationId xmlns:a16="http://schemas.microsoft.com/office/drawing/2014/main" id="{CF8B1B48-2709-4C86-BE2F-9200098C79F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39" name="Text Box 70">
          <a:extLst>
            <a:ext uri="{FF2B5EF4-FFF2-40B4-BE49-F238E27FC236}">
              <a16:creationId xmlns:a16="http://schemas.microsoft.com/office/drawing/2014/main" id="{6D0536BA-0B3E-4F42-8CB1-C3BBD203E53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40" name="Text Box 71">
          <a:extLst>
            <a:ext uri="{FF2B5EF4-FFF2-40B4-BE49-F238E27FC236}">
              <a16:creationId xmlns:a16="http://schemas.microsoft.com/office/drawing/2014/main" id="{599FBD9C-D3B9-4C80-AAB1-50EE6B971AD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41" name="Text Box 72">
          <a:extLst>
            <a:ext uri="{FF2B5EF4-FFF2-40B4-BE49-F238E27FC236}">
              <a16:creationId xmlns:a16="http://schemas.microsoft.com/office/drawing/2014/main" id="{3B40AE21-6CCD-4FF6-80C1-39CCE363AB3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42" name="Text Box 73">
          <a:extLst>
            <a:ext uri="{FF2B5EF4-FFF2-40B4-BE49-F238E27FC236}">
              <a16:creationId xmlns:a16="http://schemas.microsoft.com/office/drawing/2014/main" id="{A50E660E-6BC9-4B42-B696-41262CEC612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43" name="Text Box 46">
          <a:extLst>
            <a:ext uri="{FF2B5EF4-FFF2-40B4-BE49-F238E27FC236}">
              <a16:creationId xmlns:a16="http://schemas.microsoft.com/office/drawing/2014/main" id="{07313904-4D87-49FF-89F7-05A60E4E880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44" name="Text Box 43">
          <a:extLst>
            <a:ext uri="{FF2B5EF4-FFF2-40B4-BE49-F238E27FC236}">
              <a16:creationId xmlns:a16="http://schemas.microsoft.com/office/drawing/2014/main" id="{94E96E3A-77A9-4AE1-AA91-31E93FDB984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45" name="Text Box 46">
          <a:extLst>
            <a:ext uri="{FF2B5EF4-FFF2-40B4-BE49-F238E27FC236}">
              <a16:creationId xmlns:a16="http://schemas.microsoft.com/office/drawing/2014/main" id="{4073F10F-E71A-49CA-9713-446F7A9B000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46" name="Text Box 43">
          <a:extLst>
            <a:ext uri="{FF2B5EF4-FFF2-40B4-BE49-F238E27FC236}">
              <a16:creationId xmlns:a16="http://schemas.microsoft.com/office/drawing/2014/main" id="{13E014B9-CACC-4379-A4C1-3A73778F2AB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47" name="Text Box 65">
          <a:extLst>
            <a:ext uri="{FF2B5EF4-FFF2-40B4-BE49-F238E27FC236}">
              <a16:creationId xmlns:a16="http://schemas.microsoft.com/office/drawing/2014/main" id="{FCB1A0DB-B59F-4454-9EE1-A3232CA3F25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48" name="Text Box 91">
          <a:extLst>
            <a:ext uri="{FF2B5EF4-FFF2-40B4-BE49-F238E27FC236}">
              <a16:creationId xmlns:a16="http://schemas.microsoft.com/office/drawing/2014/main" id="{0E35316D-6354-45C4-B1E6-9C79AADCEE0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49" name="Text Box 65">
          <a:extLst>
            <a:ext uri="{FF2B5EF4-FFF2-40B4-BE49-F238E27FC236}">
              <a16:creationId xmlns:a16="http://schemas.microsoft.com/office/drawing/2014/main" id="{C5EC352E-5567-4358-9443-93023E0C86B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50" name="Text Box 91">
          <a:extLst>
            <a:ext uri="{FF2B5EF4-FFF2-40B4-BE49-F238E27FC236}">
              <a16:creationId xmlns:a16="http://schemas.microsoft.com/office/drawing/2014/main" id="{0ADB2696-C74A-4A46-9714-F42FA5BB8D2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51" name="Text Box 46">
          <a:extLst>
            <a:ext uri="{FF2B5EF4-FFF2-40B4-BE49-F238E27FC236}">
              <a16:creationId xmlns:a16="http://schemas.microsoft.com/office/drawing/2014/main" id="{38848041-DAA3-41B2-82EA-CDB7A018F799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52" name="Text Box 43">
          <a:extLst>
            <a:ext uri="{FF2B5EF4-FFF2-40B4-BE49-F238E27FC236}">
              <a16:creationId xmlns:a16="http://schemas.microsoft.com/office/drawing/2014/main" id="{854D775A-DC95-412A-B8EE-10520BADD174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3" name="Text Box 68">
          <a:extLst>
            <a:ext uri="{FF2B5EF4-FFF2-40B4-BE49-F238E27FC236}">
              <a16:creationId xmlns:a16="http://schemas.microsoft.com/office/drawing/2014/main" id="{204CB5F0-EC8E-4A19-BEA2-111AD7BD555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4" name="Text Box 69">
          <a:extLst>
            <a:ext uri="{FF2B5EF4-FFF2-40B4-BE49-F238E27FC236}">
              <a16:creationId xmlns:a16="http://schemas.microsoft.com/office/drawing/2014/main" id="{60AAFDAB-3341-4C0F-93E0-86F7CD5ECC9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5" name="Text Box 70">
          <a:extLst>
            <a:ext uri="{FF2B5EF4-FFF2-40B4-BE49-F238E27FC236}">
              <a16:creationId xmlns:a16="http://schemas.microsoft.com/office/drawing/2014/main" id="{AD9C3F2E-0872-4806-A6AA-8D737743EAC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6" name="Text Box 71">
          <a:extLst>
            <a:ext uri="{FF2B5EF4-FFF2-40B4-BE49-F238E27FC236}">
              <a16:creationId xmlns:a16="http://schemas.microsoft.com/office/drawing/2014/main" id="{A3778639-8B3F-4A58-A86D-D00D15F03A3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7" name="Text Box 72">
          <a:extLst>
            <a:ext uri="{FF2B5EF4-FFF2-40B4-BE49-F238E27FC236}">
              <a16:creationId xmlns:a16="http://schemas.microsoft.com/office/drawing/2014/main" id="{0C89B0A9-9282-422B-AC15-26CD8A8AE4E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58" name="Text Box 73">
          <a:extLst>
            <a:ext uri="{FF2B5EF4-FFF2-40B4-BE49-F238E27FC236}">
              <a16:creationId xmlns:a16="http://schemas.microsoft.com/office/drawing/2014/main" id="{FA5C6B00-4BA7-47C2-BF76-6B1FBF3C3C0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59" name="Text Box 46">
          <a:extLst>
            <a:ext uri="{FF2B5EF4-FFF2-40B4-BE49-F238E27FC236}">
              <a16:creationId xmlns:a16="http://schemas.microsoft.com/office/drawing/2014/main" id="{9B2DECCA-AAD9-495F-B77D-79F33331A0B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60" name="Text Box 43">
          <a:extLst>
            <a:ext uri="{FF2B5EF4-FFF2-40B4-BE49-F238E27FC236}">
              <a16:creationId xmlns:a16="http://schemas.microsoft.com/office/drawing/2014/main" id="{69AB87F0-9C4D-428C-A31B-33DDB93547E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61" name="Text Box 46">
          <a:extLst>
            <a:ext uri="{FF2B5EF4-FFF2-40B4-BE49-F238E27FC236}">
              <a16:creationId xmlns:a16="http://schemas.microsoft.com/office/drawing/2014/main" id="{5D021239-333E-47C9-AD39-DFD76010BD6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62" name="Text Box 43">
          <a:extLst>
            <a:ext uri="{FF2B5EF4-FFF2-40B4-BE49-F238E27FC236}">
              <a16:creationId xmlns:a16="http://schemas.microsoft.com/office/drawing/2014/main" id="{65772136-944E-41E6-B085-8E596521CAE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3" name="Text Box 68">
          <a:extLst>
            <a:ext uri="{FF2B5EF4-FFF2-40B4-BE49-F238E27FC236}">
              <a16:creationId xmlns:a16="http://schemas.microsoft.com/office/drawing/2014/main" id="{B8977441-34B7-4595-BAD4-B21B7C59845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4" name="Text Box 69">
          <a:extLst>
            <a:ext uri="{FF2B5EF4-FFF2-40B4-BE49-F238E27FC236}">
              <a16:creationId xmlns:a16="http://schemas.microsoft.com/office/drawing/2014/main" id="{D39B40F0-33B1-4FF8-B58E-63D1F2F91BA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5" name="Text Box 70">
          <a:extLst>
            <a:ext uri="{FF2B5EF4-FFF2-40B4-BE49-F238E27FC236}">
              <a16:creationId xmlns:a16="http://schemas.microsoft.com/office/drawing/2014/main" id="{7B595295-709C-4E8B-B8BF-52A5E66429D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6" name="Text Box 71">
          <a:extLst>
            <a:ext uri="{FF2B5EF4-FFF2-40B4-BE49-F238E27FC236}">
              <a16:creationId xmlns:a16="http://schemas.microsoft.com/office/drawing/2014/main" id="{9CA4DB37-940E-41C6-A435-78A09F8A269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7" name="Text Box 72">
          <a:extLst>
            <a:ext uri="{FF2B5EF4-FFF2-40B4-BE49-F238E27FC236}">
              <a16:creationId xmlns:a16="http://schemas.microsoft.com/office/drawing/2014/main" id="{3E36CF55-0A56-4F62-898C-3D6EF6A6E06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68" name="Text Box 73">
          <a:extLst>
            <a:ext uri="{FF2B5EF4-FFF2-40B4-BE49-F238E27FC236}">
              <a16:creationId xmlns:a16="http://schemas.microsoft.com/office/drawing/2014/main" id="{44E04F97-4ED5-42E1-9DAB-EE83A0BA356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69" name="Text Box 46">
          <a:extLst>
            <a:ext uri="{FF2B5EF4-FFF2-40B4-BE49-F238E27FC236}">
              <a16:creationId xmlns:a16="http://schemas.microsoft.com/office/drawing/2014/main" id="{CBD965C4-8C1E-4885-9871-AEE3DCEBE87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70" name="Text Box 43">
          <a:extLst>
            <a:ext uri="{FF2B5EF4-FFF2-40B4-BE49-F238E27FC236}">
              <a16:creationId xmlns:a16="http://schemas.microsoft.com/office/drawing/2014/main" id="{140E71B1-9089-4D6A-8FE3-3C723AF29AD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71" name="Text Box 46">
          <a:extLst>
            <a:ext uri="{FF2B5EF4-FFF2-40B4-BE49-F238E27FC236}">
              <a16:creationId xmlns:a16="http://schemas.microsoft.com/office/drawing/2014/main" id="{AA8C6809-D212-4311-A912-9B5C540542D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72" name="Text Box 43">
          <a:extLst>
            <a:ext uri="{FF2B5EF4-FFF2-40B4-BE49-F238E27FC236}">
              <a16:creationId xmlns:a16="http://schemas.microsoft.com/office/drawing/2014/main" id="{F9BA1AAE-14EB-4A7F-ACC1-659D50E543B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3" name="Text Box 68">
          <a:extLst>
            <a:ext uri="{FF2B5EF4-FFF2-40B4-BE49-F238E27FC236}">
              <a16:creationId xmlns:a16="http://schemas.microsoft.com/office/drawing/2014/main" id="{8BB2853A-FA3A-40DC-A42E-6731CE0D315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4" name="Text Box 69">
          <a:extLst>
            <a:ext uri="{FF2B5EF4-FFF2-40B4-BE49-F238E27FC236}">
              <a16:creationId xmlns:a16="http://schemas.microsoft.com/office/drawing/2014/main" id="{EBEF17ED-3941-4955-8A88-6C1DE356893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5" name="Text Box 70">
          <a:extLst>
            <a:ext uri="{FF2B5EF4-FFF2-40B4-BE49-F238E27FC236}">
              <a16:creationId xmlns:a16="http://schemas.microsoft.com/office/drawing/2014/main" id="{F7109EA0-7144-4EB1-95E7-D7D929ADAE6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6" name="Text Box 71">
          <a:extLst>
            <a:ext uri="{FF2B5EF4-FFF2-40B4-BE49-F238E27FC236}">
              <a16:creationId xmlns:a16="http://schemas.microsoft.com/office/drawing/2014/main" id="{79C9A811-AE73-44A3-ABC7-6A525EAE0D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7" name="Text Box 72">
          <a:extLst>
            <a:ext uri="{FF2B5EF4-FFF2-40B4-BE49-F238E27FC236}">
              <a16:creationId xmlns:a16="http://schemas.microsoft.com/office/drawing/2014/main" id="{74EE7CF4-26DD-4CB6-B48A-B16E8C196DB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678" name="Text Box 73">
          <a:extLst>
            <a:ext uri="{FF2B5EF4-FFF2-40B4-BE49-F238E27FC236}">
              <a16:creationId xmlns:a16="http://schemas.microsoft.com/office/drawing/2014/main" id="{C4DCE2B4-1985-4A51-9F6B-F5729970FA5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79" name="Text Box 46">
          <a:extLst>
            <a:ext uri="{FF2B5EF4-FFF2-40B4-BE49-F238E27FC236}">
              <a16:creationId xmlns:a16="http://schemas.microsoft.com/office/drawing/2014/main" id="{B815AC92-9D3C-4E03-AA12-9576F1CB505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80" name="Text Box 43">
          <a:extLst>
            <a:ext uri="{FF2B5EF4-FFF2-40B4-BE49-F238E27FC236}">
              <a16:creationId xmlns:a16="http://schemas.microsoft.com/office/drawing/2014/main" id="{62226E28-19AD-41E4-BD49-4ABC5ACF93E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81" name="Text Box 46">
          <a:extLst>
            <a:ext uri="{FF2B5EF4-FFF2-40B4-BE49-F238E27FC236}">
              <a16:creationId xmlns:a16="http://schemas.microsoft.com/office/drawing/2014/main" id="{443AEF7A-C119-4AA6-880E-0D7E53F742C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82" name="Text Box 43">
          <a:extLst>
            <a:ext uri="{FF2B5EF4-FFF2-40B4-BE49-F238E27FC236}">
              <a16:creationId xmlns:a16="http://schemas.microsoft.com/office/drawing/2014/main" id="{908ADB03-CBBD-4E84-8664-46ED2E233F9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83" name="Text Box 65">
          <a:extLst>
            <a:ext uri="{FF2B5EF4-FFF2-40B4-BE49-F238E27FC236}">
              <a16:creationId xmlns:a16="http://schemas.microsoft.com/office/drawing/2014/main" id="{3B534CAA-1EE7-4E6B-8C4F-3506844B1EE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84" name="Text Box 91">
          <a:extLst>
            <a:ext uri="{FF2B5EF4-FFF2-40B4-BE49-F238E27FC236}">
              <a16:creationId xmlns:a16="http://schemas.microsoft.com/office/drawing/2014/main" id="{DC4EDE3A-37E9-4BEF-A097-12638A0F8C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85" name="Text Box 65">
          <a:extLst>
            <a:ext uri="{FF2B5EF4-FFF2-40B4-BE49-F238E27FC236}">
              <a16:creationId xmlns:a16="http://schemas.microsoft.com/office/drawing/2014/main" id="{972B45F1-B55C-413B-A35C-5A71C686C3F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686" name="Text Box 91">
          <a:extLst>
            <a:ext uri="{FF2B5EF4-FFF2-40B4-BE49-F238E27FC236}">
              <a16:creationId xmlns:a16="http://schemas.microsoft.com/office/drawing/2014/main" id="{6AC081F7-8836-4218-B720-73E27FA1D80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87" name="Text Box 46">
          <a:extLst>
            <a:ext uri="{FF2B5EF4-FFF2-40B4-BE49-F238E27FC236}">
              <a16:creationId xmlns:a16="http://schemas.microsoft.com/office/drawing/2014/main" id="{C58B01D7-5EF5-4F90-A613-EB9E047840BF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688" name="Text Box 43">
          <a:extLst>
            <a:ext uri="{FF2B5EF4-FFF2-40B4-BE49-F238E27FC236}">
              <a16:creationId xmlns:a16="http://schemas.microsoft.com/office/drawing/2014/main" id="{F2D2C8A0-5C6B-495F-B7C7-A37224C89001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89" name="Text Box 68">
          <a:extLst>
            <a:ext uri="{FF2B5EF4-FFF2-40B4-BE49-F238E27FC236}">
              <a16:creationId xmlns:a16="http://schemas.microsoft.com/office/drawing/2014/main" id="{31244321-8208-4082-90E9-CA581113B8B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0" name="Text Box 69">
          <a:extLst>
            <a:ext uri="{FF2B5EF4-FFF2-40B4-BE49-F238E27FC236}">
              <a16:creationId xmlns:a16="http://schemas.microsoft.com/office/drawing/2014/main" id="{CEDBA921-A467-4D06-AFF6-AAA468AEF3B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1" name="Text Box 70">
          <a:extLst>
            <a:ext uri="{FF2B5EF4-FFF2-40B4-BE49-F238E27FC236}">
              <a16:creationId xmlns:a16="http://schemas.microsoft.com/office/drawing/2014/main" id="{E1DEF659-DEBD-458B-8D6F-F0D714374B9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2" name="Text Box 71">
          <a:extLst>
            <a:ext uri="{FF2B5EF4-FFF2-40B4-BE49-F238E27FC236}">
              <a16:creationId xmlns:a16="http://schemas.microsoft.com/office/drawing/2014/main" id="{0EBA8BF1-33C6-4356-B810-CBA9C3171F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3" name="Text Box 72">
          <a:extLst>
            <a:ext uri="{FF2B5EF4-FFF2-40B4-BE49-F238E27FC236}">
              <a16:creationId xmlns:a16="http://schemas.microsoft.com/office/drawing/2014/main" id="{765DE8A7-B8F0-4E85-9270-087D46745B9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4" name="Text Box 73">
          <a:extLst>
            <a:ext uri="{FF2B5EF4-FFF2-40B4-BE49-F238E27FC236}">
              <a16:creationId xmlns:a16="http://schemas.microsoft.com/office/drawing/2014/main" id="{B810001B-E71E-4D90-B101-CF18AB326A8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95" name="Text Box 46">
          <a:extLst>
            <a:ext uri="{FF2B5EF4-FFF2-40B4-BE49-F238E27FC236}">
              <a16:creationId xmlns:a16="http://schemas.microsoft.com/office/drawing/2014/main" id="{94D62F4F-2F0C-4645-B19C-AE5F25ED234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96" name="Text Box 43">
          <a:extLst>
            <a:ext uri="{FF2B5EF4-FFF2-40B4-BE49-F238E27FC236}">
              <a16:creationId xmlns:a16="http://schemas.microsoft.com/office/drawing/2014/main" id="{A9DA3F67-FD61-4A2D-B726-E14FFE8E917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97" name="Text Box 46">
          <a:extLst>
            <a:ext uri="{FF2B5EF4-FFF2-40B4-BE49-F238E27FC236}">
              <a16:creationId xmlns:a16="http://schemas.microsoft.com/office/drawing/2014/main" id="{B835918A-05B1-4E83-98A9-FE2CE0B3953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698" name="Text Box 43">
          <a:extLst>
            <a:ext uri="{FF2B5EF4-FFF2-40B4-BE49-F238E27FC236}">
              <a16:creationId xmlns:a16="http://schemas.microsoft.com/office/drawing/2014/main" id="{3BF579F9-999C-40F6-9BEF-7677C2D99AC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699" name="Text Box 68">
          <a:extLst>
            <a:ext uri="{FF2B5EF4-FFF2-40B4-BE49-F238E27FC236}">
              <a16:creationId xmlns:a16="http://schemas.microsoft.com/office/drawing/2014/main" id="{94A303B9-1502-49F4-92E5-511D518EC8F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00" name="Text Box 69">
          <a:extLst>
            <a:ext uri="{FF2B5EF4-FFF2-40B4-BE49-F238E27FC236}">
              <a16:creationId xmlns:a16="http://schemas.microsoft.com/office/drawing/2014/main" id="{4371E2A4-8344-445D-8F07-897D4792696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01" name="Text Box 70">
          <a:extLst>
            <a:ext uri="{FF2B5EF4-FFF2-40B4-BE49-F238E27FC236}">
              <a16:creationId xmlns:a16="http://schemas.microsoft.com/office/drawing/2014/main" id="{D53D8CBE-A2BF-4046-926C-C77C30B2407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02" name="Text Box 71">
          <a:extLst>
            <a:ext uri="{FF2B5EF4-FFF2-40B4-BE49-F238E27FC236}">
              <a16:creationId xmlns:a16="http://schemas.microsoft.com/office/drawing/2014/main" id="{224A162F-07E7-4850-8A3F-A1C1242BCC3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03" name="Text Box 72">
          <a:extLst>
            <a:ext uri="{FF2B5EF4-FFF2-40B4-BE49-F238E27FC236}">
              <a16:creationId xmlns:a16="http://schemas.microsoft.com/office/drawing/2014/main" id="{CEFEEAD3-391A-4E39-B555-1FA9AAAD76A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04" name="Text Box 73">
          <a:extLst>
            <a:ext uri="{FF2B5EF4-FFF2-40B4-BE49-F238E27FC236}">
              <a16:creationId xmlns:a16="http://schemas.microsoft.com/office/drawing/2014/main" id="{9BE87862-BBF0-49A4-AB26-ED409E40CCC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05" name="Text Box 46">
          <a:extLst>
            <a:ext uri="{FF2B5EF4-FFF2-40B4-BE49-F238E27FC236}">
              <a16:creationId xmlns:a16="http://schemas.microsoft.com/office/drawing/2014/main" id="{4B391215-0AC2-413C-B28C-61AB2101C81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06" name="Text Box 43">
          <a:extLst>
            <a:ext uri="{FF2B5EF4-FFF2-40B4-BE49-F238E27FC236}">
              <a16:creationId xmlns:a16="http://schemas.microsoft.com/office/drawing/2014/main" id="{049EB880-B6E7-40E5-B3B4-6F0673B25B0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07" name="Text Box 46">
          <a:extLst>
            <a:ext uri="{FF2B5EF4-FFF2-40B4-BE49-F238E27FC236}">
              <a16:creationId xmlns:a16="http://schemas.microsoft.com/office/drawing/2014/main" id="{47A17942-E53D-41C0-AF88-6941D9B7FEE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08" name="Text Box 43">
          <a:extLst>
            <a:ext uri="{FF2B5EF4-FFF2-40B4-BE49-F238E27FC236}">
              <a16:creationId xmlns:a16="http://schemas.microsoft.com/office/drawing/2014/main" id="{CB171599-1AA7-49B1-9FB4-0049C596552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09" name="Text Box 68">
          <a:extLst>
            <a:ext uri="{FF2B5EF4-FFF2-40B4-BE49-F238E27FC236}">
              <a16:creationId xmlns:a16="http://schemas.microsoft.com/office/drawing/2014/main" id="{D1B1ABDE-315B-4C32-9A63-A6BA6B90815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10" name="Text Box 69">
          <a:extLst>
            <a:ext uri="{FF2B5EF4-FFF2-40B4-BE49-F238E27FC236}">
              <a16:creationId xmlns:a16="http://schemas.microsoft.com/office/drawing/2014/main" id="{104F21AB-3D46-4BD8-9E4F-932D4F0FABF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11" name="Text Box 70">
          <a:extLst>
            <a:ext uri="{FF2B5EF4-FFF2-40B4-BE49-F238E27FC236}">
              <a16:creationId xmlns:a16="http://schemas.microsoft.com/office/drawing/2014/main" id="{79F54B90-A95C-4AD4-ABB6-A199384C28D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12" name="Text Box 71">
          <a:extLst>
            <a:ext uri="{FF2B5EF4-FFF2-40B4-BE49-F238E27FC236}">
              <a16:creationId xmlns:a16="http://schemas.microsoft.com/office/drawing/2014/main" id="{35A2F8AF-1DED-4E7A-BC60-B689BF9856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13" name="Text Box 72">
          <a:extLst>
            <a:ext uri="{FF2B5EF4-FFF2-40B4-BE49-F238E27FC236}">
              <a16:creationId xmlns:a16="http://schemas.microsoft.com/office/drawing/2014/main" id="{B930F23F-27DD-444C-B252-9B6DF621FF3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14" name="Text Box 73">
          <a:extLst>
            <a:ext uri="{FF2B5EF4-FFF2-40B4-BE49-F238E27FC236}">
              <a16:creationId xmlns:a16="http://schemas.microsoft.com/office/drawing/2014/main" id="{C574BA35-1475-4611-BC98-107D2CCF624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15" name="Text Box 46">
          <a:extLst>
            <a:ext uri="{FF2B5EF4-FFF2-40B4-BE49-F238E27FC236}">
              <a16:creationId xmlns:a16="http://schemas.microsoft.com/office/drawing/2014/main" id="{8DD18133-78C9-4C93-A21D-EC8C1ADA001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16" name="Text Box 43">
          <a:extLst>
            <a:ext uri="{FF2B5EF4-FFF2-40B4-BE49-F238E27FC236}">
              <a16:creationId xmlns:a16="http://schemas.microsoft.com/office/drawing/2014/main" id="{12064F6B-5E9E-4EEB-A831-2D109D484BB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17" name="Text Box 46">
          <a:extLst>
            <a:ext uri="{FF2B5EF4-FFF2-40B4-BE49-F238E27FC236}">
              <a16:creationId xmlns:a16="http://schemas.microsoft.com/office/drawing/2014/main" id="{8BE0AC45-A7A8-4930-860A-4314E9E2874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18" name="Text Box 43">
          <a:extLst>
            <a:ext uri="{FF2B5EF4-FFF2-40B4-BE49-F238E27FC236}">
              <a16:creationId xmlns:a16="http://schemas.microsoft.com/office/drawing/2014/main" id="{8CA1ED4E-9D54-425D-9680-44CAA88785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19" name="Text Box 10">
          <a:extLst>
            <a:ext uri="{FF2B5EF4-FFF2-40B4-BE49-F238E27FC236}">
              <a16:creationId xmlns:a16="http://schemas.microsoft.com/office/drawing/2014/main" id="{3AB7E19E-39F6-4E7F-B7AD-4C2CDCD01A9D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20" name="Text Box 11">
          <a:extLst>
            <a:ext uri="{FF2B5EF4-FFF2-40B4-BE49-F238E27FC236}">
              <a16:creationId xmlns:a16="http://schemas.microsoft.com/office/drawing/2014/main" id="{ED13F5E5-CA00-48EF-89CD-A145BD979817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21" name="Text Box 65">
          <a:extLst>
            <a:ext uri="{FF2B5EF4-FFF2-40B4-BE49-F238E27FC236}">
              <a16:creationId xmlns:a16="http://schemas.microsoft.com/office/drawing/2014/main" id="{15AB08CB-2352-409C-AF80-916E555B379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22" name="Text Box 91">
          <a:extLst>
            <a:ext uri="{FF2B5EF4-FFF2-40B4-BE49-F238E27FC236}">
              <a16:creationId xmlns:a16="http://schemas.microsoft.com/office/drawing/2014/main" id="{D3EDB525-7BB5-4E74-922C-B93A2B7F325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23" name="Text Box 65">
          <a:extLst>
            <a:ext uri="{FF2B5EF4-FFF2-40B4-BE49-F238E27FC236}">
              <a16:creationId xmlns:a16="http://schemas.microsoft.com/office/drawing/2014/main" id="{58D5D155-BE78-4F69-A593-CE3EB8AFF95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24" name="Text Box 91">
          <a:extLst>
            <a:ext uri="{FF2B5EF4-FFF2-40B4-BE49-F238E27FC236}">
              <a16:creationId xmlns:a16="http://schemas.microsoft.com/office/drawing/2014/main" id="{6FC41E50-E947-4218-8AB5-2AF4B4C3ED0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725" name="Text Box 46">
          <a:extLst>
            <a:ext uri="{FF2B5EF4-FFF2-40B4-BE49-F238E27FC236}">
              <a16:creationId xmlns:a16="http://schemas.microsoft.com/office/drawing/2014/main" id="{7645FD94-2E6E-43C9-A26A-6F366BBE9B78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726" name="Text Box 43">
          <a:extLst>
            <a:ext uri="{FF2B5EF4-FFF2-40B4-BE49-F238E27FC236}">
              <a16:creationId xmlns:a16="http://schemas.microsoft.com/office/drawing/2014/main" id="{2A1D5767-91FE-4A02-B571-13D731641616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27" name="Text Box 68">
          <a:extLst>
            <a:ext uri="{FF2B5EF4-FFF2-40B4-BE49-F238E27FC236}">
              <a16:creationId xmlns:a16="http://schemas.microsoft.com/office/drawing/2014/main" id="{A4A0C077-4EEC-4CF7-B413-21C8FE7A460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28" name="Text Box 69">
          <a:extLst>
            <a:ext uri="{FF2B5EF4-FFF2-40B4-BE49-F238E27FC236}">
              <a16:creationId xmlns:a16="http://schemas.microsoft.com/office/drawing/2014/main" id="{DE9CC347-AB49-4B45-A8D6-05A341AAD3E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29" name="Text Box 70">
          <a:extLst>
            <a:ext uri="{FF2B5EF4-FFF2-40B4-BE49-F238E27FC236}">
              <a16:creationId xmlns:a16="http://schemas.microsoft.com/office/drawing/2014/main" id="{35243D20-6FF0-48F5-B55A-468F1093434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0" name="Text Box 71">
          <a:extLst>
            <a:ext uri="{FF2B5EF4-FFF2-40B4-BE49-F238E27FC236}">
              <a16:creationId xmlns:a16="http://schemas.microsoft.com/office/drawing/2014/main" id="{1DCD75B5-B350-4C6C-ACA2-E05E8A59D41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1" name="Text Box 72">
          <a:extLst>
            <a:ext uri="{FF2B5EF4-FFF2-40B4-BE49-F238E27FC236}">
              <a16:creationId xmlns:a16="http://schemas.microsoft.com/office/drawing/2014/main" id="{CD2CBA86-2DFC-407B-BE13-266570CCEEE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2" name="Text Box 73">
          <a:extLst>
            <a:ext uri="{FF2B5EF4-FFF2-40B4-BE49-F238E27FC236}">
              <a16:creationId xmlns:a16="http://schemas.microsoft.com/office/drawing/2014/main" id="{9C355F7C-7CCC-4415-A5C5-52ADA39CE8C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33" name="Text Box 46">
          <a:extLst>
            <a:ext uri="{FF2B5EF4-FFF2-40B4-BE49-F238E27FC236}">
              <a16:creationId xmlns:a16="http://schemas.microsoft.com/office/drawing/2014/main" id="{E529D1FD-788E-4737-907C-742F07D3BCE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34" name="Text Box 43">
          <a:extLst>
            <a:ext uri="{FF2B5EF4-FFF2-40B4-BE49-F238E27FC236}">
              <a16:creationId xmlns:a16="http://schemas.microsoft.com/office/drawing/2014/main" id="{42ED7797-902F-4872-9A16-6289D3EDF7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35" name="Text Box 46">
          <a:extLst>
            <a:ext uri="{FF2B5EF4-FFF2-40B4-BE49-F238E27FC236}">
              <a16:creationId xmlns:a16="http://schemas.microsoft.com/office/drawing/2014/main" id="{655AA656-67C2-439C-B596-CEF98D06AEA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36" name="Text Box 43">
          <a:extLst>
            <a:ext uri="{FF2B5EF4-FFF2-40B4-BE49-F238E27FC236}">
              <a16:creationId xmlns:a16="http://schemas.microsoft.com/office/drawing/2014/main" id="{83C58A5E-83C4-4FB5-BD05-7FC8D9ECF20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E369FCA4-46D7-45B9-9C3A-B6FEEE97EB5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8858B6AC-C2C8-4F1A-9654-78D19BF4E24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B1023707-95CD-4AB8-B196-04F0B27B0F5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FB68894A-5D4F-4873-B880-E5656349F64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E0E87B03-AF75-4CC2-8C7A-08674087D16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CB4396E8-48C2-4B08-8869-6F310CA1A0E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43" name="Text Box 46">
          <a:extLst>
            <a:ext uri="{FF2B5EF4-FFF2-40B4-BE49-F238E27FC236}">
              <a16:creationId xmlns:a16="http://schemas.microsoft.com/office/drawing/2014/main" id="{BDD49600-6B3C-4C88-AD0F-BCA40553045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44" name="Text Box 43">
          <a:extLst>
            <a:ext uri="{FF2B5EF4-FFF2-40B4-BE49-F238E27FC236}">
              <a16:creationId xmlns:a16="http://schemas.microsoft.com/office/drawing/2014/main" id="{BB049265-7A6D-4F5F-8C19-68AA8E8921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45" name="Text Box 46">
          <a:extLst>
            <a:ext uri="{FF2B5EF4-FFF2-40B4-BE49-F238E27FC236}">
              <a16:creationId xmlns:a16="http://schemas.microsoft.com/office/drawing/2014/main" id="{462AB276-7A55-4210-8103-BFBA2AE9674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46" name="Text Box 43">
          <a:extLst>
            <a:ext uri="{FF2B5EF4-FFF2-40B4-BE49-F238E27FC236}">
              <a16:creationId xmlns:a16="http://schemas.microsoft.com/office/drawing/2014/main" id="{4416A9A1-465C-4771-B350-F025C011999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47" name="Text Box 68">
          <a:extLst>
            <a:ext uri="{FF2B5EF4-FFF2-40B4-BE49-F238E27FC236}">
              <a16:creationId xmlns:a16="http://schemas.microsoft.com/office/drawing/2014/main" id="{6D45AB8C-99F2-492B-9151-8280B3ECAC1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48" name="Text Box 69">
          <a:extLst>
            <a:ext uri="{FF2B5EF4-FFF2-40B4-BE49-F238E27FC236}">
              <a16:creationId xmlns:a16="http://schemas.microsoft.com/office/drawing/2014/main" id="{0D6DCE32-F3EB-4E18-9D98-A5091DC10FF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49" name="Text Box 70">
          <a:extLst>
            <a:ext uri="{FF2B5EF4-FFF2-40B4-BE49-F238E27FC236}">
              <a16:creationId xmlns:a16="http://schemas.microsoft.com/office/drawing/2014/main" id="{1ED0011E-7C77-48CE-8E32-13ED42EB334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50" name="Text Box 71">
          <a:extLst>
            <a:ext uri="{FF2B5EF4-FFF2-40B4-BE49-F238E27FC236}">
              <a16:creationId xmlns:a16="http://schemas.microsoft.com/office/drawing/2014/main" id="{E591B572-D586-432B-94C6-F36C34F6E85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51" name="Text Box 72">
          <a:extLst>
            <a:ext uri="{FF2B5EF4-FFF2-40B4-BE49-F238E27FC236}">
              <a16:creationId xmlns:a16="http://schemas.microsoft.com/office/drawing/2014/main" id="{4F63AE87-7EE8-484A-A563-768DE910B50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52" name="Text Box 73">
          <a:extLst>
            <a:ext uri="{FF2B5EF4-FFF2-40B4-BE49-F238E27FC236}">
              <a16:creationId xmlns:a16="http://schemas.microsoft.com/office/drawing/2014/main" id="{3B806C51-B3EC-4854-95BD-E96CA7B607D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53" name="Text Box 46">
          <a:extLst>
            <a:ext uri="{FF2B5EF4-FFF2-40B4-BE49-F238E27FC236}">
              <a16:creationId xmlns:a16="http://schemas.microsoft.com/office/drawing/2014/main" id="{495BBFA2-7674-4FA8-BD6E-7CB257505A6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54" name="Text Box 43">
          <a:extLst>
            <a:ext uri="{FF2B5EF4-FFF2-40B4-BE49-F238E27FC236}">
              <a16:creationId xmlns:a16="http://schemas.microsoft.com/office/drawing/2014/main" id="{8AE1480E-4A92-42D3-9B7A-FB95F59C6C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55" name="Text Box 46">
          <a:extLst>
            <a:ext uri="{FF2B5EF4-FFF2-40B4-BE49-F238E27FC236}">
              <a16:creationId xmlns:a16="http://schemas.microsoft.com/office/drawing/2014/main" id="{58F6DE53-0F23-4503-8AA8-BB8EE475133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56" name="Text Box 43">
          <a:extLst>
            <a:ext uri="{FF2B5EF4-FFF2-40B4-BE49-F238E27FC236}">
              <a16:creationId xmlns:a16="http://schemas.microsoft.com/office/drawing/2014/main" id="{922584CE-FD8D-4A0B-BD5F-C83D3DE07F1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57" name="Text Box 10">
          <a:extLst>
            <a:ext uri="{FF2B5EF4-FFF2-40B4-BE49-F238E27FC236}">
              <a16:creationId xmlns:a16="http://schemas.microsoft.com/office/drawing/2014/main" id="{D701BCB1-F6B1-42B3-8892-FAE21146FC9A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58" name="Text Box 11">
          <a:extLst>
            <a:ext uri="{FF2B5EF4-FFF2-40B4-BE49-F238E27FC236}">
              <a16:creationId xmlns:a16="http://schemas.microsoft.com/office/drawing/2014/main" id="{92E1A2C8-D66B-46B0-9A3C-5CA9FFE97494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59" name="Text Box 65">
          <a:extLst>
            <a:ext uri="{FF2B5EF4-FFF2-40B4-BE49-F238E27FC236}">
              <a16:creationId xmlns:a16="http://schemas.microsoft.com/office/drawing/2014/main" id="{059B63B7-6298-4D52-8148-E8C02FB9C1E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60" name="Text Box 91">
          <a:extLst>
            <a:ext uri="{FF2B5EF4-FFF2-40B4-BE49-F238E27FC236}">
              <a16:creationId xmlns:a16="http://schemas.microsoft.com/office/drawing/2014/main" id="{AB122B7F-8611-4A39-939A-27E222F4F06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61" name="Text Box 65">
          <a:extLst>
            <a:ext uri="{FF2B5EF4-FFF2-40B4-BE49-F238E27FC236}">
              <a16:creationId xmlns:a16="http://schemas.microsoft.com/office/drawing/2014/main" id="{D1F6D64D-2D75-4D28-9950-243145F8499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62" name="Text Box 91">
          <a:extLst>
            <a:ext uri="{FF2B5EF4-FFF2-40B4-BE49-F238E27FC236}">
              <a16:creationId xmlns:a16="http://schemas.microsoft.com/office/drawing/2014/main" id="{D0B7AB5E-01EF-4DA8-AE2B-7B5B2A14FB1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763" name="Text Box 46">
          <a:extLst>
            <a:ext uri="{FF2B5EF4-FFF2-40B4-BE49-F238E27FC236}">
              <a16:creationId xmlns:a16="http://schemas.microsoft.com/office/drawing/2014/main" id="{56966CC3-B988-4917-BD96-144469C5FD2D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764" name="Text Box 43">
          <a:extLst>
            <a:ext uri="{FF2B5EF4-FFF2-40B4-BE49-F238E27FC236}">
              <a16:creationId xmlns:a16="http://schemas.microsoft.com/office/drawing/2014/main" id="{FBEC878B-0A79-460F-9E28-50B587F43865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65" name="Text Box 68">
          <a:extLst>
            <a:ext uri="{FF2B5EF4-FFF2-40B4-BE49-F238E27FC236}">
              <a16:creationId xmlns:a16="http://schemas.microsoft.com/office/drawing/2014/main" id="{6413E43B-57D9-4ACD-8770-EF34FD5D76B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66" name="Text Box 69">
          <a:extLst>
            <a:ext uri="{FF2B5EF4-FFF2-40B4-BE49-F238E27FC236}">
              <a16:creationId xmlns:a16="http://schemas.microsoft.com/office/drawing/2014/main" id="{95A45846-5FE1-4AE4-A42A-55A663D3406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67" name="Text Box 70">
          <a:extLst>
            <a:ext uri="{FF2B5EF4-FFF2-40B4-BE49-F238E27FC236}">
              <a16:creationId xmlns:a16="http://schemas.microsoft.com/office/drawing/2014/main" id="{122C8B4E-3239-473E-8361-905EB673EB0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68" name="Text Box 71">
          <a:extLst>
            <a:ext uri="{FF2B5EF4-FFF2-40B4-BE49-F238E27FC236}">
              <a16:creationId xmlns:a16="http://schemas.microsoft.com/office/drawing/2014/main" id="{D49DD2EA-C64E-4693-B78A-1376D1D6470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69" name="Text Box 72">
          <a:extLst>
            <a:ext uri="{FF2B5EF4-FFF2-40B4-BE49-F238E27FC236}">
              <a16:creationId xmlns:a16="http://schemas.microsoft.com/office/drawing/2014/main" id="{5D7B35A0-837F-4A31-A754-12ACC40E89B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0" name="Text Box 73">
          <a:extLst>
            <a:ext uri="{FF2B5EF4-FFF2-40B4-BE49-F238E27FC236}">
              <a16:creationId xmlns:a16="http://schemas.microsoft.com/office/drawing/2014/main" id="{91E35AA7-5625-427D-A9BB-08D5A0C1847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71" name="Text Box 46">
          <a:extLst>
            <a:ext uri="{FF2B5EF4-FFF2-40B4-BE49-F238E27FC236}">
              <a16:creationId xmlns:a16="http://schemas.microsoft.com/office/drawing/2014/main" id="{FAF01338-8B72-48C8-A710-2B3D812D677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72" name="Text Box 43">
          <a:extLst>
            <a:ext uri="{FF2B5EF4-FFF2-40B4-BE49-F238E27FC236}">
              <a16:creationId xmlns:a16="http://schemas.microsoft.com/office/drawing/2014/main" id="{91D70EE5-F609-4515-B5D3-5C4D5FC91DC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73" name="Text Box 46">
          <a:extLst>
            <a:ext uri="{FF2B5EF4-FFF2-40B4-BE49-F238E27FC236}">
              <a16:creationId xmlns:a16="http://schemas.microsoft.com/office/drawing/2014/main" id="{BD7E1736-241E-4CE8-9700-66C6A2F1542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74" name="Text Box 43">
          <a:extLst>
            <a:ext uri="{FF2B5EF4-FFF2-40B4-BE49-F238E27FC236}">
              <a16:creationId xmlns:a16="http://schemas.microsoft.com/office/drawing/2014/main" id="{FAB60EE0-E555-4A2C-A1D8-800DECD120C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5" name="Text Box 68">
          <a:extLst>
            <a:ext uri="{FF2B5EF4-FFF2-40B4-BE49-F238E27FC236}">
              <a16:creationId xmlns:a16="http://schemas.microsoft.com/office/drawing/2014/main" id="{DA445355-FD36-4DDD-860E-BF5D89BE000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6" name="Text Box 69">
          <a:extLst>
            <a:ext uri="{FF2B5EF4-FFF2-40B4-BE49-F238E27FC236}">
              <a16:creationId xmlns:a16="http://schemas.microsoft.com/office/drawing/2014/main" id="{8562B6B1-5CBF-41BB-9302-2E3CABD026A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7" name="Text Box 70">
          <a:extLst>
            <a:ext uri="{FF2B5EF4-FFF2-40B4-BE49-F238E27FC236}">
              <a16:creationId xmlns:a16="http://schemas.microsoft.com/office/drawing/2014/main" id="{9835A833-D522-4F56-ABDF-3C02388F6FF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8" name="Text Box 71">
          <a:extLst>
            <a:ext uri="{FF2B5EF4-FFF2-40B4-BE49-F238E27FC236}">
              <a16:creationId xmlns:a16="http://schemas.microsoft.com/office/drawing/2014/main" id="{FDA53DD0-2AEC-4A2B-BBD4-368BD40EAA6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79" name="Text Box 72">
          <a:extLst>
            <a:ext uri="{FF2B5EF4-FFF2-40B4-BE49-F238E27FC236}">
              <a16:creationId xmlns:a16="http://schemas.microsoft.com/office/drawing/2014/main" id="{9DA42AE5-D34E-4E6B-A7AF-262BA1FC8F6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780" name="Text Box 73">
          <a:extLst>
            <a:ext uri="{FF2B5EF4-FFF2-40B4-BE49-F238E27FC236}">
              <a16:creationId xmlns:a16="http://schemas.microsoft.com/office/drawing/2014/main" id="{B7822C4F-20DD-4652-8205-868DD3DEB44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81" name="Text Box 46">
          <a:extLst>
            <a:ext uri="{FF2B5EF4-FFF2-40B4-BE49-F238E27FC236}">
              <a16:creationId xmlns:a16="http://schemas.microsoft.com/office/drawing/2014/main" id="{124AF5A1-4777-4CEB-9099-B6639DA5D35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82" name="Text Box 43">
          <a:extLst>
            <a:ext uri="{FF2B5EF4-FFF2-40B4-BE49-F238E27FC236}">
              <a16:creationId xmlns:a16="http://schemas.microsoft.com/office/drawing/2014/main" id="{BB71D24F-391D-4F0E-B56D-C0CD6E48C72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83" name="Text Box 46">
          <a:extLst>
            <a:ext uri="{FF2B5EF4-FFF2-40B4-BE49-F238E27FC236}">
              <a16:creationId xmlns:a16="http://schemas.microsoft.com/office/drawing/2014/main" id="{BF6D6A0A-040A-4BAE-879D-DDFC69129D6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84" name="Text Box 43">
          <a:extLst>
            <a:ext uri="{FF2B5EF4-FFF2-40B4-BE49-F238E27FC236}">
              <a16:creationId xmlns:a16="http://schemas.microsoft.com/office/drawing/2014/main" id="{EB51AF8C-FC05-4C86-9238-40A8D580CCB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85" name="Text Box 68">
          <a:extLst>
            <a:ext uri="{FF2B5EF4-FFF2-40B4-BE49-F238E27FC236}">
              <a16:creationId xmlns:a16="http://schemas.microsoft.com/office/drawing/2014/main" id="{1D7FF4CC-7A2B-4858-945F-0C2FD6DCA9B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86" name="Text Box 69">
          <a:extLst>
            <a:ext uri="{FF2B5EF4-FFF2-40B4-BE49-F238E27FC236}">
              <a16:creationId xmlns:a16="http://schemas.microsoft.com/office/drawing/2014/main" id="{DC80C7A3-E368-4446-84E3-A75DEB4CC3B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87" name="Text Box 70">
          <a:extLst>
            <a:ext uri="{FF2B5EF4-FFF2-40B4-BE49-F238E27FC236}">
              <a16:creationId xmlns:a16="http://schemas.microsoft.com/office/drawing/2014/main" id="{A277894B-C40E-4B6A-81DA-CDB65BC739A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88" name="Text Box 71">
          <a:extLst>
            <a:ext uri="{FF2B5EF4-FFF2-40B4-BE49-F238E27FC236}">
              <a16:creationId xmlns:a16="http://schemas.microsoft.com/office/drawing/2014/main" id="{E6A09FA5-AC3F-4268-8E38-EE53E2F1D00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89" name="Text Box 72">
          <a:extLst>
            <a:ext uri="{FF2B5EF4-FFF2-40B4-BE49-F238E27FC236}">
              <a16:creationId xmlns:a16="http://schemas.microsoft.com/office/drawing/2014/main" id="{FB2C3EA9-E2EB-4CA0-87A6-44FF7758558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790" name="Text Box 73">
          <a:extLst>
            <a:ext uri="{FF2B5EF4-FFF2-40B4-BE49-F238E27FC236}">
              <a16:creationId xmlns:a16="http://schemas.microsoft.com/office/drawing/2014/main" id="{CACD7000-E46E-46F8-B791-A8CF94E3BF1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91" name="Text Box 46">
          <a:extLst>
            <a:ext uri="{FF2B5EF4-FFF2-40B4-BE49-F238E27FC236}">
              <a16:creationId xmlns:a16="http://schemas.microsoft.com/office/drawing/2014/main" id="{C5B299B3-A754-4598-880E-70ED8489960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92" name="Text Box 43">
          <a:extLst>
            <a:ext uri="{FF2B5EF4-FFF2-40B4-BE49-F238E27FC236}">
              <a16:creationId xmlns:a16="http://schemas.microsoft.com/office/drawing/2014/main" id="{CD2FFB27-8ED4-4D5F-86D1-8EBBEC90775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93" name="Text Box 46">
          <a:extLst>
            <a:ext uri="{FF2B5EF4-FFF2-40B4-BE49-F238E27FC236}">
              <a16:creationId xmlns:a16="http://schemas.microsoft.com/office/drawing/2014/main" id="{E137E914-BB18-48CC-B8B5-454D00394BE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794" name="Text Box 43">
          <a:extLst>
            <a:ext uri="{FF2B5EF4-FFF2-40B4-BE49-F238E27FC236}">
              <a16:creationId xmlns:a16="http://schemas.microsoft.com/office/drawing/2014/main" id="{B1BF6EDC-4995-4515-844C-F76035CB8F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B5DF1264-0749-40DE-99F2-22212C30D164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66AEBE58-C19E-4D5A-B834-B0686761DD42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97" name="Text Box 65">
          <a:extLst>
            <a:ext uri="{FF2B5EF4-FFF2-40B4-BE49-F238E27FC236}">
              <a16:creationId xmlns:a16="http://schemas.microsoft.com/office/drawing/2014/main" id="{A4C6E4D7-84F6-4816-AC55-92068C093BF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98" name="Text Box 91">
          <a:extLst>
            <a:ext uri="{FF2B5EF4-FFF2-40B4-BE49-F238E27FC236}">
              <a16:creationId xmlns:a16="http://schemas.microsoft.com/office/drawing/2014/main" id="{F8CECE1D-8B83-44E5-85DD-337043A19A9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799" name="Text Box 65">
          <a:extLst>
            <a:ext uri="{FF2B5EF4-FFF2-40B4-BE49-F238E27FC236}">
              <a16:creationId xmlns:a16="http://schemas.microsoft.com/office/drawing/2014/main" id="{84C8D4C4-C31D-46A2-96D9-132976CD985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00" name="Text Box 91">
          <a:extLst>
            <a:ext uri="{FF2B5EF4-FFF2-40B4-BE49-F238E27FC236}">
              <a16:creationId xmlns:a16="http://schemas.microsoft.com/office/drawing/2014/main" id="{168872AD-7B33-4930-8C4F-E8D071A0ACA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01" name="Text Box 46">
          <a:extLst>
            <a:ext uri="{FF2B5EF4-FFF2-40B4-BE49-F238E27FC236}">
              <a16:creationId xmlns:a16="http://schemas.microsoft.com/office/drawing/2014/main" id="{03787441-4307-41A6-A034-84FAC8B01B49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02" name="Text Box 43">
          <a:extLst>
            <a:ext uri="{FF2B5EF4-FFF2-40B4-BE49-F238E27FC236}">
              <a16:creationId xmlns:a16="http://schemas.microsoft.com/office/drawing/2014/main" id="{735319BE-F5E7-4FED-B095-73A12E9A3D79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3" name="Text Box 68">
          <a:extLst>
            <a:ext uri="{FF2B5EF4-FFF2-40B4-BE49-F238E27FC236}">
              <a16:creationId xmlns:a16="http://schemas.microsoft.com/office/drawing/2014/main" id="{A007B539-D2DD-4C55-BCB1-9E3F333BF4D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4" name="Text Box 69">
          <a:extLst>
            <a:ext uri="{FF2B5EF4-FFF2-40B4-BE49-F238E27FC236}">
              <a16:creationId xmlns:a16="http://schemas.microsoft.com/office/drawing/2014/main" id="{CA03261E-F5D4-443D-ABFB-C3B387AC17C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5" name="Text Box 70">
          <a:extLst>
            <a:ext uri="{FF2B5EF4-FFF2-40B4-BE49-F238E27FC236}">
              <a16:creationId xmlns:a16="http://schemas.microsoft.com/office/drawing/2014/main" id="{4D5C01FF-291A-46D2-A4F0-3317ED04B9B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6" name="Text Box 71">
          <a:extLst>
            <a:ext uri="{FF2B5EF4-FFF2-40B4-BE49-F238E27FC236}">
              <a16:creationId xmlns:a16="http://schemas.microsoft.com/office/drawing/2014/main" id="{70F7496E-F3F8-4AF9-AAD9-4162999905A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7" name="Text Box 72">
          <a:extLst>
            <a:ext uri="{FF2B5EF4-FFF2-40B4-BE49-F238E27FC236}">
              <a16:creationId xmlns:a16="http://schemas.microsoft.com/office/drawing/2014/main" id="{B8210DA1-F6E7-497D-B6FC-59E82E8F299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08" name="Text Box 73">
          <a:extLst>
            <a:ext uri="{FF2B5EF4-FFF2-40B4-BE49-F238E27FC236}">
              <a16:creationId xmlns:a16="http://schemas.microsoft.com/office/drawing/2014/main" id="{E31CADF2-3ACD-4938-9274-540EE27458A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09" name="Text Box 46">
          <a:extLst>
            <a:ext uri="{FF2B5EF4-FFF2-40B4-BE49-F238E27FC236}">
              <a16:creationId xmlns:a16="http://schemas.microsoft.com/office/drawing/2014/main" id="{09B6A568-6408-4691-869F-777F98BAA89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10" name="Text Box 43">
          <a:extLst>
            <a:ext uri="{FF2B5EF4-FFF2-40B4-BE49-F238E27FC236}">
              <a16:creationId xmlns:a16="http://schemas.microsoft.com/office/drawing/2014/main" id="{076BB1C9-5660-480A-B251-5E5CB9EB67E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11" name="Text Box 46">
          <a:extLst>
            <a:ext uri="{FF2B5EF4-FFF2-40B4-BE49-F238E27FC236}">
              <a16:creationId xmlns:a16="http://schemas.microsoft.com/office/drawing/2014/main" id="{66B9D000-BC70-4789-A4BF-FF995BC0498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12" name="Text Box 43">
          <a:extLst>
            <a:ext uri="{FF2B5EF4-FFF2-40B4-BE49-F238E27FC236}">
              <a16:creationId xmlns:a16="http://schemas.microsoft.com/office/drawing/2014/main" id="{3C5E4A1A-FE9A-4460-BBE4-F1D525B2D7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3" name="Text Box 68">
          <a:extLst>
            <a:ext uri="{FF2B5EF4-FFF2-40B4-BE49-F238E27FC236}">
              <a16:creationId xmlns:a16="http://schemas.microsoft.com/office/drawing/2014/main" id="{FB0B138C-6B6E-4DB0-9437-58653AA377C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4" name="Text Box 69">
          <a:extLst>
            <a:ext uri="{FF2B5EF4-FFF2-40B4-BE49-F238E27FC236}">
              <a16:creationId xmlns:a16="http://schemas.microsoft.com/office/drawing/2014/main" id="{864A470D-DF93-44C6-875F-EE888A17976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5" name="Text Box 70">
          <a:extLst>
            <a:ext uri="{FF2B5EF4-FFF2-40B4-BE49-F238E27FC236}">
              <a16:creationId xmlns:a16="http://schemas.microsoft.com/office/drawing/2014/main" id="{B65A4F9F-C250-410A-9D08-BA5347BC802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6" name="Text Box 71">
          <a:extLst>
            <a:ext uri="{FF2B5EF4-FFF2-40B4-BE49-F238E27FC236}">
              <a16:creationId xmlns:a16="http://schemas.microsoft.com/office/drawing/2014/main" id="{4448F2A2-6EF2-48EE-A128-4AEA9F14662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7" name="Text Box 72">
          <a:extLst>
            <a:ext uri="{FF2B5EF4-FFF2-40B4-BE49-F238E27FC236}">
              <a16:creationId xmlns:a16="http://schemas.microsoft.com/office/drawing/2014/main" id="{C5B570B4-E6C8-40D7-9908-BD80B5CE28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18" name="Text Box 73">
          <a:extLst>
            <a:ext uri="{FF2B5EF4-FFF2-40B4-BE49-F238E27FC236}">
              <a16:creationId xmlns:a16="http://schemas.microsoft.com/office/drawing/2014/main" id="{4DC3B59B-9EEF-439A-8A7E-8090E7303F0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19" name="Text Box 46">
          <a:extLst>
            <a:ext uri="{FF2B5EF4-FFF2-40B4-BE49-F238E27FC236}">
              <a16:creationId xmlns:a16="http://schemas.microsoft.com/office/drawing/2014/main" id="{525B6A93-4CF4-4A37-AAEA-78523AB373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20" name="Text Box 43">
          <a:extLst>
            <a:ext uri="{FF2B5EF4-FFF2-40B4-BE49-F238E27FC236}">
              <a16:creationId xmlns:a16="http://schemas.microsoft.com/office/drawing/2014/main" id="{E18C061D-DC9D-444A-A3CB-CB65373A2D9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21" name="Text Box 46">
          <a:extLst>
            <a:ext uri="{FF2B5EF4-FFF2-40B4-BE49-F238E27FC236}">
              <a16:creationId xmlns:a16="http://schemas.microsoft.com/office/drawing/2014/main" id="{4C418057-EEDD-42B5-B491-EB998DFBCE4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22" name="Text Box 43">
          <a:extLst>
            <a:ext uri="{FF2B5EF4-FFF2-40B4-BE49-F238E27FC236}">
              <a16:creationId xmlns:a16="http://schemas.microsoft.com/office/drawing/2014/main" id="{B9D56CA9-7BAC-4632-AC9E-2462617F571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3" name="Text Box 68">
          <a:extLst>
            <a:ext uri="{FF2B5EF4-FFF2-40B4-BE49-F238E27FC236}">
              <a16:creationId xmlns:a16="http://schemas.microsoft.com/office/drawing/2014/main" id="{BCA17619-D2FC-4BE0-9128-80720D5BB5A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4" name="Text Box 69">
          <a:extLst>
            <a:ext uri="{FF2B5EF4-FFF2-40B4-BE49-F238E27FC236}">
              <a16:creationId xmlns:a16="http://schemas.microsoft.com/office/drawing/2014/main" id="{92098720-1032-4BE0-A68F-A2B0EA4FC4E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5" name="Text Box 70">
          <a:extLst>
            <a:ext uri="{FF2B5EF4-FFF2-40B4-BE49-F238E27FC236}">
              <a16:creationId xmlns:a16="http://schemas.microsoft.com/office/drawing/2014/main" id="{3B610C26-3E47-434C-9E31-EEE83D4154D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6" name="Text Box 71">
          <a:extLst>
            <a:ext uri="{FF2B5EF4-FFF2-40B4-BE49-F238E27FC236}">
              <a16:creationId xmlns:a16="http://schemas.microsoft.com/office/drawing/2014/main" id="{F3AB466E-5CD8-418C-B0CA-CF0959A3896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7" name="Text Box 72">
          <a:extLst>
            <a:ext uri="{FF2B5EF4-FFF2-40B4-BE49-F238E27FC236}">
              <a16:creationId xmlns:a16="http://schemas.microsoft.com/office/drawing/2014/main" id="{1B08A28A-607C-4D64-B49F-10EBAD56CF5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28" name="Text Box 73">
          <a:extLst>
            <a:ext uri="{FF2B5EF4-FFF2-40B4-BE49-F238E27FC236}">
              <a16:creationId xmlns:a16="http://schemas.microsoft.com/office/drawing/2014/main" id="{D5196132-C422-4F91-9843-0A4CB20A00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29" name="Text Box 46">
          <a:extLst>
            <a:ext uri="{FF2B5EF4-FFF2-40B4-BE49-F238E27FC236}">
              <a16:creationId xmlns:a16="http://schemas.microsoft.com/office/drawing/2014/main" id="{9E8945E5-E37B-4F0A-842E-FBB6C7EDB79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30" name="Text Box 43">
          <a:extLst>
            <a:ext uri="{FF2B5EF4-FFF2-40B4-BE49-F238E27FC236}">
              <a16:creationId xmlns:a16="http://schemas.microsoft.com/office/drawing/2014/main" id="{24FA8CE6-56DA-4084-BFDB-E10DD8840E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31" name="Text Box 46">
          <a:extLst>
            <a:ext uri="{FF2B5EF4-FFF2-40B4-BE49-F238E27FC236}">
              <a16:creationId xmlns:a16="http://schemas.microsoft.com/office/drawing/2014/main" id="{BEB78A8E-67BF-42F1-8F7D-24C856F655A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32" name="Text Box 43">
          <a:extLst>
            <a:ext uri="{FF2B5EF4-FFF2-40B4-BE49-F238E27FC236}">
              <a16:creationId xmlns:a16="http://schemas.microsoft.com/office/drawing/2014/main" id="{BDF94DFF-EBF4-4541-A841-3D8FEECBA4F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833" name="Text Box 10">
          <a:extLst>
            <a:ext uri="{FF2B5EF4-FFF2-40B4-BE49-F238E27FC236}">
              <a16:creationId xmlns:a16="http://schemas.microsoft.com/office/drawing/2014/main" id="{A09F9A1B-E496-46C6-8857-B69366A17AF5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34" name="Text Box 65">
          <a:extLst>
            <a:ext uri="{FF2B5EF4-FFF2-40B4-BE49-F238E27FC236}">
              <a16:creationId xmlns:a16="http://schemas.microsoft.com/office/drawing/2014/main" id="{DB780C6C-83B5-4333-B01B-E5FB565370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35" name="Text Box 91">
          <a:extLst>
            <a:ext uri="{FF2B5EF4-FFF2-40B4-BE49-F238E27FC236}">
              <a16:creationId xmlns:a16="http://schemas.microsoft.com/office/drawing/2014/main" id="{51E1393E-0127-4EA5-80A8-8D2AD6E37D7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36" name="Text Box 65">
          <a:extLst>
            <a:ext uri="{FF2B5EF4-FFF2-40B4-BE49-F238E27FC236}">
              <a16:creationId xmlns:a16="http://schemas.microsoft.com/office/drawing/2014/main" id="{48A3A869-FDCA-473C-9047-0A792FDB8BF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37" name="Text Box 46">
          <a:extLst>
            <a:ext uri="{FF2B5EF4-FFF2-40B4-BE49-F238E27FC236}">
              <a16:creationId xmlns:a16="http://schemas.microsoft.com/office/drawing/2014/main" id="{799C3594-E3CE-4693-88C9-ADBF6D56ED4C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38" name="Text Box 43">
          <a:extLst>
            <a:ext uri="{FF2B5EF4-FFF2-40B4-BE49-F238E27FC236}">
              <a16:creationId xmlns:a16="http://schemas.microsoft.com/office/drawing/2014/main" id="{A91AEFCA-E0C8-4423-8AE6-FA323EA7666E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39" name="Text Box 68">
          <a:extLst>
            <a:ext uri="{FF2B5EF4-FFF2-40B4-BE49-F238E27FC236}">
              <a16:creationId xmlns:a16="http://schemas.microsoft.com/office/drawing/2014/main" id="{441C3957-1014-428C-870E-F34B5E018D2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0" name="Text Box 69">
          <a:extLst>
            <a:ext uri="{FF2B5EF4-FFF2-40B4-BE49-F238E27FC236}">
              <a16:creationId xmlns:a16="http://schemas.microsoft.com/office/drawing/2014/main" id="{37B7BDB4-0DCB-426B-BB8D-FA633714A59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1" name="Text Box 70">
          <a:extLst>
            <a:ext uri="{FF2B5EF4-FFF2-40B4-BE49-F238E27FC236}">
              <a16:creationId xmlns:a16="http://schemas.microsoft.com/office/drawing/2014/main" id="{AEA5A765-2C56-421C-A20B-82CD5F91D82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2" name="Text Box 71">
          <a:extLst>
            <a:ext uri="{FF2B5EF4-FFF2-40B4-BE49-F238E27FC236}">
              <a16:creationId xmlns:a16="http://schemas.microsoft.com/office/drawing/2014/main" id="{676F93AB-6065-47A2-9A33-01FC420B9F9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3" name="Text Box 72">
          <a:extLst>
            <a:ext uri="{FF2B5EF4-FFF2-40B4-BE49-F238E27FC236}">
              <a16:creationId xmlns:a16="http://schemas.microsoft.com/office/drawing/2014/main" id="{7EB512C1-B626-40FD-908C-D3A347FF861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4" name="Text Box 73">
          <a:extLst>
            <a:ext uri="{FF2B5EF4-FFF2-40B4-BE49-F238E27FC236}">
              <a16:creationId xmlns:a16="http://schemas.microsoft.com/office/drawing/2014/main" id="{94E3E662-A214-40F6-829D-2A8E81C6D12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45" name="Text Box 46">
          <a:extLst>
            <a:ext uri="{FF2B5EF4-FFF2-40B4-BE49-F238E27FC236}">
              <a16:creationId xmlns:a16="http://schemas.microsoft.com/office/drawing/2014/main" id="{E7611F27-F21D-48B1-910B-B8D08F63C0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46" name="Text Box 43">
          <a:extLst>
            <a:ext uri="{FF2B5EF4-FFF2-40B4-BE49-F238E27FC236}">
              <a16:creationId xmlns:a16="http://schemas.microsoft.com/office/drawing/2014/main" id="{EC2D0586-2D8B-4AAC-AA37-041680E42FA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47" name="Text Box 46">
          <a:extLst>
            <a:ext uri="{FF2B5EF4-FFF2-40B4-BE49-F238E27FC236}">
              <a16:creationId xmlns:a16="http://schemas.microsoft.com/office/drawing/2014/main" id="{851A4E13-93EB-4034-A23B-9C24E12B8AD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48" name="Text Box 43">
          <a:extLst>
            <a:ext uri="{FF2B5EF4-FFF2-40B4-BE49-F238E27FC236}">
              <a16:creationId xmlns:a16="http://schemas.microsoft.com/office/drawing/2014/main" id="{A5E5BA48-FA65-4909-826D-C6E158A4E9C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49" name="Text Box 68">
          <a:extLst>
            <a:ext uri="{FF2B5EF4-FFF2-40B4-BE49-F238E27FC236}">
              <a16:creationId xmlns:a16="http://schemas.microsoft.com/office/drawing/2014/main" id="{CBE1F905-1E95-4DF7-B6CA-4B90F266FF9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50" name="Text Box 69">
          <a:extLst>
            <a:ext uri="{FF2B5EF4-FFF2-40B4-BE49-F238E27FC236}">
              <a16:creationId xmlns:a16="http://schemas.microsoft.com/office/drawing/2014/main" id="{2160FE8F-926E-4E8C-AD66-E785FC8E5E7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51" name="Text Box 70">
          <a:extLst>
            <a:ext uri="{FF2B5EF4-FFF2-40B4-BE49-F238E27FC236}">
              <a16:creationId xmlns:a16="http://schemas.microsoft.com/office/drawing/2014/main" id="{65AE1D44-6CBB-4205-9C11-E12A8DF0D2D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52" name="Text Box 71">
          <a:extLst>
            <a:ext uri="{FF2B5EF4-FFF2-40B4-BE49-F238E27FC236}">
              <a16:creationId xmlns:a16="http://schemas.microsoft.com/office/drawing/2014/main" id="{497EEA5F-227C-4453-B843-E03D0F7F810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53" name="Text Box 72">
          <a:extLst>
            <a:ext uri="{FF2B5EF4-FFF2-40B4-BE49-F238E27FC236}">
              <a16:creationId xmlns:a16="http://schemas.microsoft.com/office/drawing/2014/main" id="{734A538A-6790-4866-8BC8-A7B77A573BE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54" name="Text Box 73">
          <a:extLst>
            <a:ext uri="{FF2B5EF4-FFF2-40B4-BE49-F238E27FC236}">
              <a16:creationId xmlns:a16="http://schemas.microsoft.com/office/drawing/2014/main" id="{D66B2B51-BDF2-4228-B98B-672AB9BB31D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55" name="Text Box 46">
          <a:extLst>
            <a:ext uri="{FF2B5EF4-FFF2-40B4-BE49-F238E27FC236}">
              <a16:creationId xmlns:a16="http://schemas.microsoft.com/office/drawing/2014/main" id="{7774294C-A087-41C9-B9F7-068CF5A5065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56" name="Text Box 43">
          <a:extLst>
            <a:ext uri="{FF2B5EF4-FFF2-40B4-BE49-F238E27FC236}">
              <a16:creationId xmlns:a16="http://schemas.microsoft.com/office/drawing/2014/main" id="{7CE1763D-CAE9-4F2D-AB92-C2D4AB5A3E8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57" name="Text Box 46">
          <a:extLst>
            <a:ext uri="{FF2B5EF4-FFF2-40B4-BE49-F238E27FC236}">
              <a16:creationId xmlns:a16="http://schemas.microsoft.com/office/drawing/2014/main" id="{71F38859-FD2A-483E-9BD8-DDB968F791C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58" name="Text Box 68">
          <a:extLst>
            <a:ext uri="{FF2B5EF4-FFF2-40B4-BE49-F238E27FC236}">
              <a16:creationId xmlns:a16="http://schemas.microsoft.com/office/drawing/2014/main" id="{0B50D904-81B2-499D-B0E8-B7F83104C98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59" name="Text Box 69">
          <a:extLst>
            <a:ext uri="{FF2B5EF4-FFF2-40B4-BE49-F238E27FC236}">
              <a16:creationId xmlns:a16="http://schemas.microsoft.com/office/drawing/2014/main" id="{7894B604-4172-4771-A94C-EE6DCF5DDCF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60" name="Text Box 70">
          <a:extLst>
            <a:ext uri="{FF2B5EF4-FFF2-40B4-BE49-F238E27FC236}">
              <a16:creationId xmlns:a16="http://schemas.microsoft.com/office/drawing/2014/main" id="{F82318B2-EEDB-47D1-8E6E-956E9C9922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61" name="Text Box 71">
          <a:extLst>
            <a:ext uri="{FF2B5EF4-FFF2-40B4-BE49-F238E27FC236}">
              <a16:creationId xmlns:a16="http://schemas.microsoft.com/office/drawing/2014/main" id="{235B897D-5E6E-47FA-ABE9-9852B99FBF8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62" name="Text Box 72">
          <a:extLst>
            <a:ext uri="{FF2B5EF4-FFF2-40B4-BE49-F238E27FC236}">
              <a16:creationId xmlns:a16="http://schemas.microsoft.com/office/drawing/2014/main" id="{16E9C3A5-904A-49DC-8080-C69D9FA8393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63" name="Text Box 73">
          <a:extLst>
            <a:ext uri="{FF2B5EF4-FFF2-40B4-BE49-F238E27FC236}">
              <a16:creationId xmlns:a16="http://schemas.microsoft.com/office/drawing/2014/main" id="{B1C467A7-C7A0-43E1-A4BE-C00E8A321A8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64" name="Text Box 46">
          <a:extLst>
            <a:ext uri="{FF2B5EF4-FFF2-40B4-BE49-F238E27FC236}">
              <a16:creationId xmlns:a16="http://schemas.microsoft.com/office/drawing/2014/main" id="{EF064FA7-6A38-4AE7-A58D-4DFA6C651AC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65" name="Text Box 43">
          <a:extLst>
            <a:ext uri="{FF2B5EF4-FFF2-40B4-BE49-F238E27FC236}">
              <a16:creationId xmlns:a16="http://schemas.microsoft.com/office/drawing/2014/main" id="{D9771CBE-D211-4110-9E8F-B2ED08EA2AC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66" name="Text Box 46">
          <a:extLst>
            <a:ext uri="{FF2B5EF4-FFF2-40B4-BE49-F238E27FC236}">
              <a16:creationId xmlns:a16="http://schemas.microsoft.com/office/drawing/2014/main" id="{846252C5-E929-4EE9-9667-47DE51AA25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67" name="Text Box 43">
          <a:extLst>
            <a:ext uri="{FF2B5EF4-FFF2-40B4-BE49-F238E27FC236}">
              <a16:creationId xmlns:a16="http://schemas.microsoft.com/office/drawing/2014/main" id="{723DB01F-D6E1-458F-8720-AE4C3D33539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868" name="Text Box 10">
          <a:extLst>
            <a:ext uri="{FF2B5EF4-FFF2-40B4-BE49-F238E27FC236}">
              <a16:creationId xmlns:a16="http://schemas.microsoft.com/office/drawing/2014/main" id="{44D0A0AF-DCB4-40FD-9CA0-647D0FF3701B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869" name="Text Box 11">
          <a:extLst>
            <a:ext uri="{FF2B5EF4-FFF2-40B4-BE49-F238E27FC236}">
              <a16:creationId xmlns:a16="http://schemas.microsoft.com/office/drawing/2014/main" id="{46CFD5ED-FD72-4B48-BEFC-6A52424D5DB8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70" name="Text Box 65">
          <a:extLst>
            <a:ext uri="{FF2B5EF4-FFF2-40B4-BE49-F238E27FC236}">
              <a16:creationId xmlns:a16="http://schemas.microsoft.com/office/drawing/2014/main" id="{6824583C-AB25-4B74-B45B-9839A8853C3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71" name="Text Box 91">
          <a:extLst>
            <a:ext uri="{FF2B5EF4-FFF2-40B4-BE49-F238E27FC236}">
              <a16:creationId xmlns:a16="http://schemas.microsoft.com/office/drawing/2014/main" id="{7AC4B942-73E4-48B6-AD26-4F5A9C9F194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72" name="Text Box 65">
          <a:extLst>
            <a:ext uri="{FF2B5EF4-FFF2-40B4-BE49-F238E27FC236}">
              <a16:creationId xmlns:a16="http://schemas.microsoft.com/office/drawing/2014/main" id="{BBDDFF20-FBF8-40A6-811C-BC7DF98ECC1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873" name="Text Box 91">
          <a:extLst>
            <a:ext uri="{FF2B5EF4-FFF2-40B4-BE49-F238E27FC236}">
              <a16:creationId xmlns:a16="http://schemas.microsoft.com/office/drawing/2014/main" id="{8198CA27-287E-4995-8383-B1F113203BE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74" name="Text Box 46">
          <a:extLst>
            <a:ext uri="{FF2B5EF4-FFF2-40B4-BE49-F238E27FC236}">
              <a16:creationId xmlns:a16="http://schemas.microsoft.com/office/drawing/2014/main" id="{80E817AF-2CAF-4FF9-87EC-0E2EC7516C13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875" name="Text Box 43">
          <a:extLst>
            <a:ext uri="{FF2B5EF4-FFF2-40B4-BE49-F238E27FC236}">
              <a16:creationId xmlns:a16="http://schemas.microsoft.com/office/drawing/2014/main" id="{DF8A65EE-AD2C-4EA3-B099-7C43B42B50F7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76" name="Text Box 68">
          <a:extLst>
            <a:ext uri="{FF2B5EF4-FFF2-40B4-BE49-F238E27FC236}">
              <a16:creationId xmlns:a16="http://schemas.microsoft.com/office/drawing/2014/main" id="{48456A40-C12C-4C46-B9C6-5C5908E9DEC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77" name="Text Box 69">
          <a:extLst>
            <a:ext uri="{FF2B5EF4-FFF2-40B4-BE49-F238E27FC236}">
              <a16:creationId xmlns:a16="http://schemas.microsoft.com/office/drawing/2014/main" id="{C8594F75-4DC3-4C84-ACFF-2C42D1BDA3F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78" name="Text Box 70">
          <a:extLst>
            <a:ext uri="{FF2B5EF4-FFF2-40B4-BE49-F238E27FC236}">
              <a16:creationId xmlns:a16="http://schemas.microsoft.com/office/drawing/2014/main" id="{3C09AFBD-8881-45B5-A7D1-1849B35846C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79" name="Text Box 71">
          <a:extLst>
            <a:ext uri="{FF2B5EF4-FFF2-40B4-BE49-F238E27FC236}">
              <a16:creationId xmlns:a16="http://schemas.microsoft.com/office/drawing/2014/main" id="{2DFAFECC-E1A7-4994-B2F3-EC0458E3C03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0" name="Text Box 72">
          <a:extLst>
            <a:ext uri="{FF2B5EF4-FFF2-40B4-BE49-F238E27FC236}">
              <a16:creationId xmlns:a16="http://schemas.microsoft.com/office/drawing/2014/main" id="{D2C2AD3E-578A-4E65-8BC0-B07AB976AED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1" name="Text Box 73">
          <a:extLst>
            <a:ext uri="{FF2B5EF4-FFF2-40B4-BE49-F238E27FC236}">
              <a16:creationId xmlns:a16="http://schemas.microsoft.com/office/drawing/2014/main" id="{DBFFCE7A-DC36-48EB-AEA0-A451E0B8576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82" name="Text Box 46">
          <a:extLst>
            <a:ext uri="{FF2B5EF4-FFF2-40B4-BE49-F238E27FC236}">
              <a16:creationId xmlns:a16="http://schemas.microsoft.com/office/drawing/2014/main" id="{17C8A450-6B55-4E31-A141-86843DA4EBD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83" name="Text Box 43">
          <a:extLst>
            <a:ext uri="{FF2B5EF4-FFF2-40B4-BE49-F238E27FC236}">
              <a16:creationId xmlns:a16="http://schemas.microsoft.com/office/drawing/2014/main" id="{3608BD15-C8F6-4A96-955E-44FFBAC3B56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84" name="Text Box 46">
          <a:extLst>
            <a:ext uri="{FF2B5EF4-FFF2-40B4-BE49-F238E27FC236}">
              <a16:creationId xmlns:a16="http://schemas.microsoft.com/office/drawing/2014/main" id="{60E02134-3969-44E6-A8F8-F391142C1D7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85" name="Text Box 43">
          <a:extLst>
            <a:ext uri="{FF2B5EF4-FFF2-40B4-BE49-F238E27FC236}">
              <a16:creationId xmlns:a16="http://schemas.microsoft.com/office/drawing/2014/main" id="{FF867CFD-5265-4B85-B1DE-452149E635E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6" name="Text Box 68">
          <a:extLst>
            <a:ext uri="{FF2B5EF4-FFF2-40B4-BE49-F238E27FC236}">
              <a16:creationId xmlns:a16="http://schemas.microsoft.com/office/drawing/2014/main" id="{5C1F1923-59EF-44BF-BCB3-CA5A2F4819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7" name="Text Box 69">
          <a:extLst>
            <a:ext uri="{FF2B5EF4-FFF2-40B4-BE49-F238E27FC236}">
              <a16:creationId xmlns:a16="http://schemas.microsoft.com/office/drawing/2014/main" id="{C5DA33F4-07C4-4B6C-A518-00F04E6BA91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8" name="Text Box 70">
          <a:extLst>
            <a:ext uri="{FF2B5EF4-FFF2-40B4-BE49-F238E27FC236}">
              <a16:creationId xmlns:a16="http://schemas.microsoft.com/office/drawing/2014/main" id="{865F6B36-0812-4C26-BE7B-BF156ACF8D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89" name="Text Box 71">
          <a:extLst>
            <a:ext uri="{FF2B5EF4-FFF2-40B4-BE49-F238E27FC236}">
              <a16:creationId xmlns:a16="http://schemas.microsoft.com/office/drawing/2014/main" id="{E03B57AC-C8A4-468D-927A-62C1019E998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90" name="Text Box 72">
          <a:extLst>
            <a:ext uri="{FF2B5EF4-FFF2-40B4-BE49-F238E27FC236}">
              <a16:creationId xmlns:a16="http://schemas.microsoft.com/office/drawing/2014/main" id="{58DAFC56-40F7-447C-83F7-448E5DD21D1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891" name="Text Box 73">
          <a:extLst>
            <a:ext uri="{FF2B5EF4-FFF2-40B4-BE49-F238E27FC236}">
              <a16:creationId xmlns:a16="http://schemas.microsoft.com/office/drawing/2014/main" id="{EE09BB1C-4EE0-4527-8256-E3E041508FD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92" name="Text Box 46">
          <a:extLst>
            <a:ext uri="{FF2B5EF4-FFF2-40B4-BE49-F238E27FC236}">
              <a16:creationId xmlns:a16="http://schemas.microsoft.com/office/drawing/2014/main" id="{7EF2345F-253D-40A3-B7F5-32EC0B4E0BE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93" name="Text Box 43">
          <a:extLst>
            <a:ext uri="{FF2B5EF4-FFF2-40B4-BE49-F238E27FC236}">
              <a16:creationId xmlns:a16="http://schemas.microsoft.com/office/drawing/2014/main" id="{E2477104-FD83-4261-A8AB-EE3727A18E8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94" name="Text Box 46">
          <a:extLst>
            <a:ext uri="{FF2B5EF4-FFF2-40B4-BE49-F238E27FC236}">
              <a16:creationId xmlns:a16="http://schemas.microsoft.com/office/drawing/2014/main" id="{4D4299FF-137F-4780-B722-D6759180C02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895" name="Text Box 43">
          <a:extLst>
            <a:ext uri="{FF2B5EF4-FFF2-40B4-BE49-F238E27FC236}">
              <a16:creationId xmlns:a16="http://schemas.microsoft.com/office/drawing/2014/main" id="{74B2D461-CFF3-47D7-A35B-82D9ED8B892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96" name="Text Box 68">
          <a:extLst>
            <a:ext uri="{FF2B5EF4-FFF2-40B4-BE49-F238E27FC236}">
              <a16:creationId xmlns:a16="http://schemas.microsoft.com/office/drawing/2014/main" id="{F5357DCA-9A2B-400C-A181-7CB3A88A68C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97" name="Text Box 69">
          <a:extLst>
            <a:ext uri="{FF2B5EF4-FFF2-40B4-BE49-F238E27FC236}">
              <a16:creationId xmlns:a16="http://schemas.microsoft.com/office/drawing/2014/main" id="{5E13C695-3130-48E3-B3F2-1893AFEE7B1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98" name="Text Box 70">
          <a:extLst>
            <a:ext uri="{FF2B5EF4-FFF2-40B4-BE49-F238E27FC236}">
              <a16:creationId xmlns:a16="http://schemas.microsoft.com/office/drawing/2014/main" id="{5D871683-8701-4F90-8DE8-C3AC1B451DC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899" name="Text Box 71">
          <a:extLst>
            <a:ext uri="{FF2B5EF4-FFF2-40B4-BE49-F238E27FC236}">
              <a16:creationId xmlns:a16="http://schemas.microsoft.com/office/drawing/2014/main" id="{86B6E01F-6EB1-4B0D-B7A9-069F47314A9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00" name="Text Box 72">
          <a:extLst>
            <a:ext uri="{FF2B5EF4-FFF2-40B4-BE49-F238E27FC236}">
              <a16:creationId xmlns:a16="http://schemas.microsoft.com/office/drawing/2014/main" id="{40B83809-7F1F-4B38-90DE-87E351D779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01" name="Text Box 73">
          <a:extLst>
            <a:ext uri="{FF2B5EF4-FFF2-40B4-BE49-F238E27FC236}">
              <a16:creationId xmlns:a16="http://schemas.microsoft.com/office/drawing/2014/main" id="{BC551CCF-15A7-4642-82D0-94B4C01E708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227436F0-7880-4129-B431-A46C1CA126C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03" name="Text Box 43">
          <a:extLst>
            <a:ext uri="{FF2B5EF4-FFF2-40B4-BE49-F238E27FC236}">
              <a16:creationId xmlns:a16="http://schemas.microsoft.com/office/drawing/2014/main" id="{44540908-E725-4CEB-9A39-07F8811D20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04" name="Text Box 46">
          <a:extLst>
            <a:ext uri="{FF2B5EF4-FFF2-40B4-BE49-F238E27FC236}">
              <a16:creationId xmlns:a16="http://schemas.microsoft.com/office/drawing/2014/main" id="{57640129-2D0E-4CCC-8EC7-77792E7557D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05" name="Text Box 43">
          <a:extLst>
            <a:ext uri="{FF2B5EF4-FFF2-40B4-BE49-F238E27FC236}">
              <a16:creationId xmlns:a16="http://schemas.microsoft.com/office/drawing/2014/main" id="{EADD4889-ED7C-49DC-9583-8089887BBD4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43E03924-E366-45BD-BEF8-B9DC489C0518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907" name="Text Box 11">
          <a:extLst>
            <a:ext uri="{FF2B5EF4-FFF2-40B4-BE49-F238E27FC236}">
              <a16:creationId xmlns:a16="http://schemas.microsoft.com/office/drawing/2014/main" id="{E76D34EB-43F7-4873-88FE-2A8C017F63AF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08" name="Text Box 65">
          <a:extLst>
            <a:ext uri="{FF2B5EF4-FFF2-40B4-BE49-F238E27FC236}">
              <a16:creationId xmlns:a16="http://schemas.microsoft.com/office/drawing/2014/main" id="{69F39A82-E58B-4547-8BF6-ACE782179B1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09" name="Text Box 91">
          <a:extLst>
            <a:ext uri="{FF2B5EF4-FFF2-40B4-BE49-F238E27FC236}">
              <a16:creationId xmlns:a16="http://schemas.microsoft.com/office/drawing/2014/main" id="{520FC50A-E0E9-4202-B3BE-454FC754C40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10" name="Text Box 65">
          <a:extLst>
            <a:ext uri="{FF2B5EF4-FFF2-40B4-BE49-F238E27FC236}">
              <a16:creationId xmlns:a16="http://schemas.microsoft.com/office/drawing/2014/main" id="{E9C6A67B-AE28-4148-B1BF-B2A62987E91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11" name="Text Box 91">
          <a:extLst>
            <a:ext uri="{FF2B5EF4-FFF2-40B4-BE49-F238E27FC236}">
              <a16:creationId xmlns:a16="http://schemas.microsoft.com/office/drawing/2014/main" id="{B90CF624-2291-49DA-AF3A-82CBFC4048F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12" name="Text Box 46">
          <a:extLst>
            <a:ext uri="{FF2B5EF4-FFF2-40B4-BE49-F238E27FC236}">
              <a16:creationId xmlns:a16="http://schemas.microsoft.com/office/drawing/2014/main" id="{3E955525-3894-4525-B6E3-B4B12073B562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13" name="Text Box 43">
          <a:extLst>
            <a:ext uri="{FF2B5EF4-FFF2-40B4-BE49-F238E27FC236}">
              <a16:creationId xmlns:a16="http://schemas.microsoft.com/office/drawing/2014/main" id="{F7D401E9-9A02-4620-A184-2DCF2A3FF202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4" name="Text Box 68">
          <a:extLst>
            <a:ext uri="{FF2B5EF4-FFF2-40B4-BE49-F238E27FC236}">
              <a16:creationId xmlns:a16="http://schemas.microsoft.com/office/drawing/2014/main" id="{FA33F8FB-FAAA-42C4-B5E4-1AE1DC98125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5" name="Text Box 69">
          <a:extLst>
            <a:ext uri="{FF2B5EF4-FFF2-40B4-BE49-F238E27FC236}">
              <a16:creationId xmlns:a16="http://schemas.microsoft.com/office/drawing/2014/main" id="{65C0305B-B0CC-4626-8F56-0BB2B04FD7D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6" name="Text Box 70">
          <a:extLst>
            <a:ext uri="{FF2B5EF4-FFF2-40B4-BE49-F238E27FC236}">
              <a16:creationId xmlns:a16="http://schemas.microsoft.com/office/drawing/2014/main" id="{3EFFCD79-AD60-4C2F-A64D-58A6ADD869D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7" name="Text Box 71">
          <a:extLst>
            <a:ext uri="{FF2B5EF4-FFF2-40B4-BE49-F238E27FC236}">
              <a16:creationId xmlns:a16="http://schemas.microsoft.com/office/drawing/2014/main" id="{82DD0833-EB93-4A00-A4F2-C76295EA5C6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8" name="Text Box 72">
          <a:extLst>
            <a:ext uri="{FF2B5EF4-FFF2-40B4-BE49-F238E27FC236}">
              <a16:creationId xmlns:a16="http://schemas.microsoft.com/office/drawing/2014/main" id="{416DF5B3-E528-4369-9A34-7CDA131C17F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19" name="Text Box 73">
          <a:extLst>
            <a:ext uri="{FF2B5EF4-FFF2-40B4-BE49-F238E27FC236}">
              <a16:creationId xmlns:a16="http://schemas.microsoft.com/office/drawing/2014/main" id="{8751D741-BE3B-4E4E-8BE2-D3D9FD16E44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67930AD0-52F1-4CC2-8F12-85154787F7C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21" name="Text Box 43">
          <a:extLst>
            <a:ext uri="{FF2B5EF4-FFF2-40B4-BE49-F238E27FC236}">
              <a16:creationId xmlns:a16="http://schemas.microsoft.com/office/drawing/2014/main" id="{B796C5BE-648A-4874-9F91-74ED92D1E10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22" name="Text Box 46">
          <a:extLst>
            <a:ext uri="{FF2B5EF4-FFF2-40B4-BE49-F238E27FC236}">
              <a16:creationId xmlns:a16="http://schemas.microsoft.com/office/drawing/2014/main" id="{18130172-9BE6-46B8-AF00-951CBBA0DB7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23" name="Text Box 43">
          <a:extLst>
            <a:ext uri="{FF2B5EF4-FFF2-40B4-BE49-F238E27FC236}">
              <a16:creationId xmlns:a16="http://schemas.microsoft.com/office/drawing/2014/main" id="{354B5117-52C7-4D2B-A58C-97C9F726EBF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4" name="Text Box 68">
          <a:extLst>
            <a:ext uri="{FF2B5EF4-FFF2-40B4-BE49-F238E27FC236}">
              <a16:creationId xmlns:a16="http://schemas.microsoft.com/office/drawing/2014/main" id="{46CF7B4E-3613-4F7C-9ACB-7596F8D078C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5" name="Text Box 69">
          <a:extLst>
            <a:ext uri="{FF2B5EF4-FFF2-40B4-BE49-F238E27FC236}">
              <a16:creationId xmlns:a16="http://schemas.microsoft.com/office/drawing/2014/main" id="{BA1A121E-84CE-488D-90C3-4F49DB2B0EA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6" name="Text Box 70">
          <a:extLst>
            <a:ext uri="{FF2B5EF4-FFF2-40B4-BE49-F238E27FC236}">
              <a16:creationId xmlns:a16="http://schemas.microsoft.com/office/drawing/2014/main" id="{6E453B6F-C7F3-443A-B366-697EEEA860E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7" name="Text Box 71">
          <a:extLst>
            <a:ext uri="{FF2B5EF4-FFF2-40B4-BE49-F238E27FC236}">
              <a16:creationId xmlns:a16="http://schemas.microsoft.com/office/drawing/2014/main" id="{0D59C48B-6979-4DD0-BDF3-3A607317DE7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8" name="Text Box 72">
          <a:extLst>
            <a:ext uri="{FF2B5EF4-FFF2-40B4-BE49-F238E27FC236}">
              <a16:creationId xmlns:a16="http://schemas.microsoft.com/office/drawing/2014/main" id="{EA662B2C-C449-4CC9-8F73-53B95632DB0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29" name="Text Box 73">
          <a:extLst>
            <a:ext uri="{FF2B5EF4-FFF2-40B4-BE49-F238E27FC236}">
              <a16:creationId xmlns:a16="http://schemas.microsoft.com/office/drawing/2014/main" id="{38D5A818-F1D0-4368-90D1-F3FF60BD7E3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870EAC58-FB08-4109-9167-F0739EA6D3E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31" name="Text Box 43">
          <a:extLst>
            <a:ext uri="{FF2B5EF4-FFF2-40B4-BE49-F238E27FC236}">
              <a16:creationId xmlns:a16="http://schemas.microsoft.com/office/drawing/2014/main" id="{C765D775-9143-42F0-8A45-EA1B349E6EB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32" name="Text Box 46">
          <a:extLst>
            <a:ext uri="{FF2B5EF4-FFF2-40B4-BE49-F238E27FC236}">
              <a16:creationId xmlns:a16="http://schemas.microsoft.com/office/drawing/2014/main" id="{02B34E24-72DF-44D1-8C03-C822BF49FC4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33" name="Text Box 43">
          <a:extLst>
            <a:ext uri="{FF2B5EF4-FFF2-40B4-BE49-F238E27FC236}">
              <a16:creationId xmlns:a16="http://schemas.microsoft.com/office/drawing/2014/main" id="{58833D95-B3B6-4D99-80C2-8AE5236C401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4" name="Text Box 68">
          <a:extLst>
            <a:ext uri="{FF2B5EF4-FFF2-40B4-BE49-F238E27FC236}">
              <a16:creationId xmlns:a16="http://schemas.microsoft.com/office/drawing/2014/main" id="{EDF6211D-20DD-43EE-8A20-74D1129B515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5" name="Text Box 69">
          <a:extLst>
            <a:ext uri="{FF2B5EF4-FFF2-40B4-BE49-F238E27FC236}">
              <a16:creationId xmlns:a16="http://schemas.microsoft.com/office/drawing/2014/main" id="{105708F2-5D76-4C3D-B54C-2D5D531185D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6" name="Text Box 70">
          <a:extLst>
            <a:ext uri="{FF2B5EF4-FFF2-40B4-BE49-F238E27FC236}">
              <a16:creationId xmlns:a16="http://schemas.microsoft.com/office/drawing/2014/main" id="{B5403D5D-084B-420E-9FA8-E359B168E5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7" name="Text Box 71">
          <a:extLst>
            <a:ext uri="{FF2B5EF4-FFF2-40B4-BE49-F238E27FC236}">
              <a16:creationId xmlns:a16="http://schemas.microsoft.com/office/drawing/2014/main" id="{A81F9B69-71F3-450D-966A-F980DA4CFE2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8" name="Text Box 72">
          <a:extLst>
            <a:ext uri="{FF2B5EF4-FFF2-40B4-BE49-F238E27FC236}">
              <a16:creationId xmlns:a16="http://schemas.microsoft.com/office/drawing/2014/main" id="{0D059C0A-0CAE-474E-AE6E-824DC750D52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39" name="Text Box 73">
          <a:extLst>
            <a:ext uri="{FF2B5EF4-FFF2-40B4-BE49-F238E27FC236}">
              <a16:creationId xmlns:a16="http://schemas.microsoft.com/office/drawing/2014/main" id="{C96CA4E5-EAD8-4AD7-B0D3-3DAA57A32EA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40" name="Text Box 46">
          <a:extLst>
            <a:ext uri="{FF2B5EF4-FFF2-40B4-BE49-F238E27FC236}">
              <a16:creationId xmlns:a16="http://schemas.microsoft.com/office/drawing/2014/main" id="{04EC569B-6C7C-4954-BBC0-E4B4C2503F4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41" name="Text Box 43">
          <a:extLst>
            <a:ext uri="{FF2B5EF4-FFF2-40B4-BE49-F238E27FC236}">
              <a16:creationId xmlns:a16="http://schemas.microsoft.com/office/drawing/2014/main" id="{433B3DA5-AB46-47E8-BD95-4BEC2D1E936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05C06213-2A75-4A5C-A3FB-DDD34B2409C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43" name="Text Box 43">
          <a:extLst>
            <a:ext uri="{FF2B5EF4-FFF2-40B4-BE49-F238E27FC236}">
              <a16:creationId xmlns:a16="http://schemas.microsoft.com/office/drawing/2014/main" id="{F78DCD97-15F9-4608-8727-41A2243E7B6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944" name="Text Box 10">
          <a:extLst>
            <a:ext uri="{FF2B5EF4-FFF2-40B4-BE49-F238E27FC236}">
              <a16:creationId xmlns:a16="http://schemas.microsoft.com/office/drawing/2014/main" id="{C7E85908-DBA4-44C1-A2E3-F1FF8132502C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2945" name="Text Box 11">
          <a:extLst>
            <a:ext uri="{FF2B5EF4-FFF2-40B4-BE49-F238E27FC236}">
              <a16:creationId xmlns:a16="http://schemas.microsoft.com/office/drawing/2014/main" id="{2F19172A-2E0C-46DF-9110-DB6461C7E17F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46" name="Text Box 65">
          <a:extLst>
            <a:ext uri="{FF2B5EF4-FFF2-40B4-BE49-F238E27FC236}">
              <a16:creationId xmlns:a16="http://schemas.microsoft.com/office/drawing/2014/main" id="{8664E470-7C80-42E7-B3F7-E760728102B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47" name="Text Box 91">
          <a:extLst>
            <a:ext uri="{FF2B5EF4-FFF2-40B4-BE49-F238E27FC236}">
              <a16:creationId xmlns:a16="http://schemas.microsoft.com/office/drawing/2014/main" id="{D73FFDAC-E965-4DEC-84EA-B8845BA46A1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48" name="Text Box 65">
          <a:extLst>
            <a:ext uri="{FF2B5EF4-FFF2-40B4-BE49-F238E27FC236}">
              <a16:creationId xmlns:a16="http://schemas.microsoft.com/office/drawing/2014/main" id="{95B01860-0E9D-489C-9683-C17ADC5D8F5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49" name="Text Box 91">
          <a:extLst>
            <a:ext uri="{FF2B5EF4-FFF2-40B4-BE49-F238E27FC236}">
              <a16:creationId xmlns:a16="http://schemas.microsoft.com/office/drawing/2014/main" id="{249F31A5-A072-4A6A-84FA-B556DE60F0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AE8F6862-C800-4BFF-8296-9FBAF0709E1E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51" name="Text Box 43">
          <a:extLst>
            <a:ext uri="{FF2B5EF4-FFF2-40B4-BE49-F238E27FC236}">
              <a16:creationId xmlns:a16="http://schemas.microsoft.com/office/drawing/2014/main" id="{91FAF89B-9C2C-4078-88CA-744B4C1F5F30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2" name="Text Box 68">
          <a:extLst>
            <a:ext uri="{FF2B5EF4-FFF2-40B4-BE49-F238E27FC236}">
              <a16:creationId xmlns:a16="http://schemas.microsoft.com/office/drawing/2014/main" id="{4B325FB5-327C-4EE7-82F7-C0E583CBCC2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3" name="Text Box 69">
          <a:extLst>
            <a:ext uri="{FF2B5EF4-FFF2-40B4-BE49-F238E27FC236}">
              <a16:creationId xmlns:a16="http://schemas.microsoft.com/office/drawing/2014/main" id="{046BB006-5DF8-438B-A1D1-E873F7B954A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4" name="Text Box 70">
          <a:extLst>
            <a:ext uri="{FF2B5EF4-FFF2-40B4-BE49-F238E27FC236}">
              <a16:creationId xmlns:a16="http://schemas.microsoft.com/office/drawing/2014/main" id="{93C0FF11-B32F-4422-A6A5-51435E5B4B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5" name="Text Box 71">
          <a:extLst>
            <a:ext uri="{FF2B5EF4-FFF2-40B4-BE49-F238E27FC236}">
              <a16:creationId xmlns:a16="http://schemas.microsoft.com/office/drawing/2014/main" id="{8A470206-F62F-4E1A-92EB-486CE4A40B2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6" name="Text Box 72">
          <a:extLst>
            <a:ext uri="{FF2B5EF4-FFF2-40B4-BE49-F238E27FC236}">
              <a16:creationId xmlns:a16="http://schemas.microsoft.com/office/drawing/2014/main" id="{688B2EB8-1C81-42CD-AD1B-CBDC2EE4BED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57" name="Text Box 73">
          <a:extLst>
            <a:ext uri="{FF2B5EF4-FFF2-40B4-BE49-F238E27FC236}">
              <a16:creationId xmlns:a16="http://schemas.microsoft.com/office/drawing/2014/main" id="{8E37017B-E8D8-406C-9D0C-567DC98D83F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58" name="Text Box 46">
          <a:extLst>
            <a:ext uri="{FF2B5EF4-FFF2-40B4-BE49-F238E27FC236}">
              <a16:creationId xmlns:a16="http://schemas.microsoft.com/office/drawing/2014/main" id="{574DB7B6-ED09-4535-97B0-76A2380952D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59" name="Text Box 43">
          <a:extLst>
            <a:ext uri="{FF2B5EF4-FFF2-40B4-BE49-F238E27FC236}">
              <a16:creationId xmlns:a16="http://schemas.microsoft.com/office/drawing/2014/main" id="{365520D7-222A-433C-A6B9-856803803F2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60" name="Text Box 46">
          <a:extLst>
            <a:ext uri="{FF2B5EF4-FFF2-40B4-BE49-F238E27FC236}">
              <a16:creationId xmlns:a16="http://schemas.microsoft.com/office/drawing/2014/main" id="{73B02D69-0D35-47D3-8E2A-B0B8BD0F75E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61" name="Text Box 43">
          <a:extLst>
            <a:ext uri="{FF2B5EF4-FFF2-40B4-BE49-F238E27FC236}">
              <a16:creationId xmlns:a16="http://schemas.microsoft.com/office/drawing/2014/main" id="{97962656-8CF2-40EE-9758-770092F7399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2" name="Text Box 68">
          <a:extLst>
            <a:ext uri="{FF2B5EF4-FFF2-40B4-BE49-F238E27FC236}">
              <a16:creationId xmlns:a16="http://schemas.microsoft.com/office/drawing/2014/main" id="{10BDC214-ADBB-4B05-A7FB-7ABF684510D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3" name="Text Box 69">
          <a:extLst>
            <a:ext uri="{FF2B5EF4-FFF2-40B4-BE49-F238E27FC236}">
              <a16:creationId xmlns:a16="http://schemas.microsoft.com/office/drawing/2014/main" id="{C2118EC8-8F6F-44BE-8DBE-82364480DCB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4" name="Text Box 70">
          <a:extLst>
            <a:ext uri="{FF2B5EF4-FFF2-40B4-BE49-F238E27FC236}">
              <a16:creationId xmlns:a16="http://schemas.microsoft.com/office/drawing/2014/main" id="{5D63BEAF-2A4C-4DD4-B2D3-C00BFD8B1EF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5" name="Text Box 71">
          <a:extLst>
            <a:ext uri="{FF2B5EF4-FFF2-40B4-BE49-F238E27FC236}">
              <a16:creationId xmlns:a16="http://schemas.microsoft.com/office/drawing/2014/main" id="{9C2AD98E-D714-44B7-8128-F997F72797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6" name="Text Box 72">
          <a:extLst>
            <a:ext uri="{FF2B5EF4-FFF2-40B4-BE49-F238E27FC236}">
              <a16:creationId xmlns:a16="http://schemas.microsoft.com/office/drawing/2014/main" id="{076D17E9-B7FA-4BC5-8941-690F9E3301E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67" name="Text Box 73">
          <a:extLst>
            <a:ext uri="{FF2B5EF4-FFF2-40B4-BE49-F238E27FC236}">
              <a16:creationId xmlns:a16="http://schemas.microsoft.com/office/drawing/2014/main" id="{78D4DBBB-E24A-4FAE-952B-DDB10D0027E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68" name="Text Box 46">
          <a:extLst>
            <a:ext uri="{FF2B5EF4-FFF2-40B4-BE49-F238E27FC236}">
              <a16:creationId xmlns:a16="http://schemas.microsoft.com/office/drawing/2014/main" id="{48259B1F-CDC8-4C0F-9743-578648A2807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69" name="Text Box 43">
          <a:extLst>
            <a:ext uri="{FF2B5EF4-FFF2-40B4-BE49-F238E27FC236}">
              <a16:creationId xmlns:a16="http://schemas.microsoft.com/office/drawing/2014/main" id="{F4C1E192-C946-4CB2-911B-0265B4FDF0F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70" name="Text Box 46">
          <a:extLst>
            <a:ext uri="{FF2B5EF4-FFF2-40B4-BE49-F238E27FC236}">
              <a16:creationId xmlns:a16="http://schemas.microsoft.com/office/drawing/2014/main" id="{674366A6-616D-4B7F-B1B6-364E9700B0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71" name="Text Box 43">
          <a:extLst>
            <a:ext uri="{FF2B5EF4-FFF2-40B4-BE49-F238E27FC236}">
              <a16:creationId xmlns:a16="http://schemas.microsoft.com/office/drawing/2014/main" id="{700C838D-1819-4A75-AFB3-4D56D99ED50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2" name="Text Box 68">
          <a:extLst>
            <a:ext uri="{FF2B5EF4-FFF2-40B4-BE49-F238E27FC236}">
              <a16:creationId xmlns:a16="http://schemas.microsoft.com/office/drawing/2014/main" id="{7730267F-68B1-4069-A736-4C642325E33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3" name="Text Box 69">
          <a:extLst>
            <a:ext uri="{FF2B5EF4-FFF2-40B4-BE49-F238E27FC236}">
              <a16:creationId xmlns:a16="http://schemas.microsoft.com/office/drawing/2014/main" id="{3B43D27E-F273-4F50-863C-5CCFA65A0BA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4" name="Text Box 70">
          <a:extLst>
            <a:ext uri="{FF2B5EF4-FFF2-40B4-BE49-F238E27FC236}">
              <a16:creationId xmlns:a16="http://schemas.microsoft.com/office/drawing/2014/main" id="{5B206943-D67B-4673-9355-68E7A5BF582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5" name="Text Box 71">
          <a:extLst>
            <a:ext uri="{FF2B5EF4-FFF2-40B4-BE49-F238E27FC236}">
              <a16:creationId xmlns:a16="http://schemas.microsoft.com/office/drawing/2014/main" id="{62F246B5-8709-4013-81A7-F1CA35ABFC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6" name="Text Box 72">
          <a:extLst>
            <a:ext uri="{FF2B5EF4-FFF2-40B4-BE49-F238E27FC236}">
              <a16:creationId xmlns:a16="http://schemas.microsoft.com/office/drawing/2014/main" id="{9A075363-2B62-4CA9-A963-ABCB5A7A3C6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2977" name="Text Box 73">
          <a:extLst>
            <a:ext uri="{FF2B5EF4-FFF2-40B4-BE49-F238E27FC236}">
              <a16:creationId xmlns:a16="http://schemas.microsoft.com/office/drawing/2014/main" id="{1DA9D5EF-160F-4BA2-931E-61BE5C9106B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7F0BBE47-5D93-4FC6-BF4A-F3CC4DA2F99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79" name="Text Box 43">
          <a:extLst>
            <a:ext uri="{FF2B5EF4-FFF2-40B4-BE49-F238E27FC236}">
              <a16:creationId xmlns:a16="http://schemas.microsoft.com/office/drawing/2014/main" id="{DE471CF6-5FFA-45B4-911A-FDEC94BCED1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80" name="Text Box 46">
          <a:extLst>
            <a:ext uri="{FF2B5EF4-FFF2-40B4-BE49-F238E27FC236}">
              <a16:creationId xmlns:a16="http://schemas.microsoft.com/office/drawing/2014/main" id="{9528B443-5AA0-4C81-8514-CBBC123BF84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81" name="Text Box 43">
          <a:extLst>
            <a:ext uri="{FF2B5EF4-FFF2-40B4-BE49-F238E27FC236}">
              <a16:creationId xmlns:a16="http://schemas.microsoft.com/office/drawing/2014/main" id="{5869538A-A5C3-4160-BC7D-3568A0B419A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82" name="Text Box 65">
          <a:extLst>
            <a:ext uri="{FF2B5EF4-FFF2-40B4-BE49-F238E27FC236}">
              <a16:creationId xmlns:a16="http://schemas.microsoft.com/office/drawing/2014/main" id="{FB7100CB-273A-4E04-9633-5CDB38E505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83" name="Text Box 91">
          <a:extLst>
            <a:ext uri="{FF2B5EF4-FFF2-40B4-BE49-F238E27FC236}">
              <a16:creationId xmlns:a16="http://schemas.microsoft.com/office/drawing/2014/main" id="{016A0598-9F46-45A6-905D-FC63457B33F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84" name="Text Box 65">
          <a:extLst>
            <a:ext uri="{FF2B5EF4-FFF2-40B4-BE49-F238E27FC236}">
              <a16:creationId xmlns:a16="http://schemas.microsoft.com/office/drawing/2014/main" id="{7FFB879C-3437-4AB2-871A-82B1DA62AF9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2985" name="Text Box 91">
          <a:extLst>
            <a:ext uri="{FF2B5EF4-FFF2-40B4-BE49-F238E27FC236}">
              <a16:creationId xmlns:a16="http://schemas.microsoft.com/office/drawing/2014/main" id="{4E2A9601-7388-44F6-B0E8-51213FB1E55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86" name="Text Box 46">
          <a:extLst>
            <a:ext uri="{FF2B5EF4-FFF2-40B4-BE49-F238E27FC236}">
              <a16:creationId xmlns:a16="http://schemas.microsoft.com/office/drawing/2014/main" id="{6B527876-0420-42D0-8EC3-C16A68FC222E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2987" name="Text Box 43">
          <a:extLst>
            <a:ext uri="{FF2B5EF4-FFF2-40B4-BE49-F238E27FC236}">
              <a16:creationId xmlns:a16="http://schemas.microsoft.com/office/drawing/2014/main" id="{146B8C4F-9846-43EB-9112-6A194C85DAC3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88" name="Text Box 68">
          <a:extLst>
            <a:ext uri="{FF2B5EF4-FFF2-40B4-BE49-F238E27FC236}">
              <a16:creationId xmlns:a16="http://schemas.microsoft.com/office/drawing/2014/main" id="{F8C2116E-F38D-424A-AEB9-7487B267DD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89" name="Text Box 69">
          <a:extLst>
            <a:ext uri="{FF2B5EF4-FFF2-40B4-BE49-F238E27FC236}">
              <a16:creationId xmlns:a16="http://schemas.microsoft.com/office/drawing/2014/main" id="{732C19F0-2844-47F6-A4C4-E1E85E3A8C5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0" name="Text Box 70">
          <a:extLst>
            <a:ext uri="{FF2B5EF4-FFF2-40B4-BE49-F238E27FC236}">
              <a16:creationId xmlns:a16="http://schemas.microsoft.com/office/drawing/2014/main" id="{05B68F1B-936A-46B6-8B76-B7784A1812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1" name="Text Box 71">
          <a:extLst>
            <a:ext uri="{FF2B5EF4-FFF2-40B4-BE49-F238E27FC236}">
              <a16:creationId xmlns:a16="http://schemas.microsoft.com/office/drawing/2014/main" id="{DD606EB8-A7E3-4827-83E7-259F579D98B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2" name="Text Box 72">
          <a:extLst>
            <a:ext uri="{FF2B5EF4-FFF2-40B4-BE49-F238E27FC236}">
              <a16:creationId xmlns:a16="http://schemas.microsoft.com/office/drawing/2014/main" id="{D348A2EF-F3DE-4FBE-B1D7-9DFEFFB6829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3" name="Text Box 73">
          <a:extLst>
            <a:ext uri="{FF2B5EF4-FFF2-40B4-BE49-F238E27FC236}">
              <a16:creationId xmlns:a16="http://schemas.microsoft.com/office/drawing/2014/main" id="{B9AA2CA7-31F8-4219-A564-FEB6E4EFB6D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94" name="Text Box 46">
          <a:extLst>
            <a:ext uri="{FF2B5EF4-FFF2-40B4-BE49-F238E27FC236}">
              <a16:creationId xmlns:a16="http://schemas.microsoft.com/office/drawing/2014/main" id="{41B90E53-FBF7-4A0F-A39D-D83197DD7F6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95" name="Text Box 43">
          <a:extLst>
            <a:ext uri="{FF2B5EF4-FFF2-40B4-BE49-F238E27FC236}">
              <a16:creationId xmlns:a16="http://schemas.microsoft.com/office/drawing/2014/main" id="{A2819AA1-3089-4D9A-A694-DE6DEF08542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96" name="Text Box 46">
          <a:extLst>
            <a:ext uri="{FF2B5EF4-FFF2-40B4-BE49-F238E27FC236}">
              <a16:creationId xmlns:a16="http://schemas.microsoft.com/office/drawing/2014/main" id="{6F823988-7F0E-421E-82DE-B81307087F4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2997" name="Text Box 43">
          <a:extLst>
            <a:ext uri="{FF2B5EF4-FFF2-40B4-BE49-F238E27FC236}">
              <a16:creationId xmlns:a16="http://schemas.microsoft.com/office/drawing/2014/main" id="{8689973C-492E-4D4C-8575-A141BDC8F9C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8" name="Text Box 68">
          <a:extLst>
            <a:ext uri="{FF2B5EF4-FFF2-40B4-BE49-F238E27FC236}">
              <a16:creationId xmlns:a16="http://schemas.microsoft.com/office/drawing/2014/main" id="{D9180798-5808-4603-9F22-F9B54A1A17E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2999" name="Text Box 69">
          <a:extLst>
            <a:ext uri="{FF2B5EF4-FFF2-40B4-BE49-F238E27FC236}">
              <a16:creationId xmlns:a16="http://schemas.microsoft.com/office/drawing/2014/main" id="{53ABF9A4-61BE-4118-85BD-F724CD7E7AD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00" name="Text Box 70">
          <a:extLst>
            <a:ext uri="{FF2B5EF4-FFF2-40B4-BE49-F238E27FC236}">
              <a16:creationId xmlns:a16="http://schemas.microsoft.com/office/drawing/2014/main" id="{4C636164-6CC6-49C1-9EAD-5B706A4D17E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01" name="Text Box 71">
          <a:extLst>
            <a:ext uri="{FF2B5EF4-FFF2-40B4-BE49-F238E27FC236}">
              <a16:creationId xmlns:a16="http://schemas.microsoft.com/office/drawing/2014/main" id="{A86CD8AF-C3DB-443A-9C20-FF3479C1CE8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02" name="Text Box 72">
          <a:extLst>
            <a:ext uri="{FF2B5EF4-FFF2-40B4-BE49-F238E27FC236}">
              <a16:creationId xmlns:a16="http://schemas.microsoft.com/office/drawing/2014/main" id="{FC67EA81-CBCF-4A8B-B183-D173F188987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03" name="Text Box 73">
          <a:extLst>
            <a:ext uri="{FF2B5EF4-FFF2-40B4-BE49-F238E27FC236}">
              <a16:creationId xmlns:a16="http://schemas.microsoft.com/office/drawing/2014/main" id="{FB1E8DF9-2751-4478-9703-116B372837A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04" name="Text Box 46">
          <a:extLst>
            <a:ext uri="{FF2B5EF4-FFF2-40B4-BE49-F238E27FC236}">
              <a16:creationId xmlns:a16="http://schemas.microsoft.com/office/drawing/2014/main" id="{A0B96D22-D379-43A8-9F73-D3B90FC7D7A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05" name="Text Box 43">
          <a:extLst>
            <a:ext uri="{FF2B5EF4-FFF2-40B4-BE49-F238E27FC236}">
              <a16:creationId xmlns:a16="http://schemas.microsoft.com/office/drawing/2014/main" id="{A50CDC2A-CDC8-4535-9A0C-C76B04E7A9C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06" name="Text Box 46">
          <a:extLst>
            <a:ext uri="{FF2B5EF4-FFF2-40B4-BE49-F238E27FC236}">
              <a16:creationId xmlns:a16="http://schemas.microsoft.com/office/drawing/2014/main" id="{5FFA9409-9645-4BEF-8FD2-49A9145789E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07" name="Text Box 68">
          <a:extLst>
            <a:ext uri="{FF2B5EF4-FFF2-40B4-BE49-F238E27FC236}">
              <a16:creationId xmlns:a16="http://schemas.microsoft.com/office/drawing/2014/main" id="{2AAC4EB5-CEFD-4036-92F5-B9BDA7476F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08" name="Text Box 69">
          <a:extLst>
            <a:ext uri="{FF2B5EF4-FFF2-40B4-BE49-F238E27FC236}">
              <a16:creationId xmlns:a16="http://schemas.microsoft.com/office/drawing/2014/main" id="{E8B8E51A-C40B-4CB6-80CC-3E245D376FD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09" name="Text Box 70">
          <a:extLst>
            <a:ext uri="{FF2B5EF4-FFF2-40B4-BE49-F238E27FC236}">
              <a16:creationId xmlns:a16="http://schemas.microsoft.com/office/drawing/2014/main" id="{40FFC2AF-2454-4563-ABB5-DFB7F9922D3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10" name="Text Box 71">
          <a:extLst>
            <a:ext uri="{FF2B5EF4-FFF2-40B4-BE49-F238E27FC236}">
              <a16:creationId xmlns:a16="http://schemas.microsoft.com/office/drawing/2014/main" id="{00401D8C-AC40-4C17-968E-22A810F85CA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11" name="Text Box 72">
          <a:extLst>
            <a:ext uri="{FF2B5EF4-FFF2-40B4-BE49-F238E27FC236}">
              <a16:creationId xmlns:a16="http://schemas.microsoft.com/office/drawing/2014/main" id="{732AC0B7-CCF5-445C-A2DD-E6CB80E6BA4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12" name="Text Box 73">
          <a:extLst>
            <a:ext uri="{FF2B5EF4-FFF2-40B4-BE49-F238E27FC236}">
              <a16:creationId xmlns:a16="http://schemas.microsoft.com/office/drawing/2014/main" id="{85D53B53-D921-4EC9-A2C0-93A2114112C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13" name="Text Box 46">
          <a:extLst>
            <a:ext uri="{FF2B5EF4-FFF2-40B4-BE49-F238E27FC236}">
              <a16:creationId xmlns:a16="http://schemas.microsoft.com/office/drawing/2014/main" id="{0A3FAB26-3FD9-4155-AA29-87AFF71B677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14" name="Text Box 43">
          <a:extLst>
            <a:ext uri="{FF2B5EF4-FFF2-40B4-BE49-F238E27FC236}">
              <a16:creationId xmlns:a16="http://schemas.microsoft.com/office/drawing/2014/main" id="{DE314B63-461B-47BC-A290-5D7D9E107BB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15" name="Text Box 46">
          <a:extLst>
            <a:ext uri="{FF2B5EF4-FFF2-40B4-BE49-F238E27FC236}">
              <a16:creationId xmlns:a16="http://schemas.microsoft.com/office/drawing/2014/main" id="{56063DC2-EE2B-4019-AC6B-5CEA5CABCE9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16" name="Text Box 43">
          <a:extLst>
            <a:ext uri="{FF2B5EF4-FFF2-40B4-BE49-F238E27FC236}">
              <a16:creationId xmlns:a16="http://schemas.microsoft.com/office/drawing/2014/main" id="{8E0B4F4B-DE87-418B-8157-7C1C493B712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3017" name="Text Box 10">
          <a:extLst>
            <a:ext uri="{FF2B5EF4-FFF2-40B4-BE49-F238E27FC236}">
              <a16:creationId xmlns:a16="http://schemas.microsoft.com/office/drawing/2014/main" id="{50B9307D-67E1-4259-9349-A68E2947349F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3018" name="Text Box 11">
          <a:extLst>
            <a:ext uri="{FF2B5EF4-FFF2-40B4-BE49-F238E27FC236}">
              <a16:creationId xmlns:a16="http://schemas.microsoft.com/office/drawing/2014/main" id="{D4DBFBF5-3BF9-43FF-BEE8-ABB0FDADBA23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19" name="Text Box 65">
          <a:extLst>
            <a:ext uri="{FF2B5EF4-FFF2-40B4-BE49-F238E27FC236}">
              <a16:creationId xmlns:a16="http://schemas.microsoft.com/office/drawing/2014/main" id="{31504F24-E119-42F1-A887-4A90AFC88C2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20" name="Text Box 91">
          <a:extLst>
            <a:ext uri="{FF2B5EF4-FFF2-40B4-BE49-F238E27FC236}">
              <a16:creationId xmlns:a16="http://schemas.microsoft.com/office/drawing/2014/main" id="{A4C41E9E-75FF-4602-B93A-B2E25645B03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21" name="Text Box 65">
          <a:extLst>
            <a:ext uri="{FF2B5EF4-FFF2-40B4-BE49-F238E27FC236}">
              <a16:creationId xmlns:a16="http://schemas.microsoft.com/office/drawing/2014/main" id="{25AE5987-32E8-4A75-B594-0DA7D245954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22" name="Text Box 91">
          <a:extLst>
            <a:ext uri="{FF2B5EF4-FFF2-40B4-BE49-F238E27FC236}">
              <a16:creationId xmlns:a16="http://schemas.microsoft.com/office/drawing/2014/main" id="{0B928B52-B122-4BD3-94FF-3F721973A46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23" name="Text Box 46">
          <a:extLst>
            <a:ext uri="{FF2B5EF4-FFF2-40B4-BE49-F238E27FC236}">
              <a16:creationId xmlns:a16="http://schemas.microsoft.com/office/drawing/2014/main" id="{B48337F5-F37B-4699-BCC9-FDBC38751B8E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24" name="Text Box 43">
          <a:extLst>
            <a:ext uri="{FF2B5EF4-FFF2-40B4-BE49-F238E27FC236}">
              <a16:creationId xmlns:a16="http://schemas.microsoft.com/office/drawing/2014/main" id="{5A8D49D3-C2BB-4F18-8490-06EA121C3F68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25" name="Text Box 68">
          <a:extLst>
            <a:ext uri="{FF2B5EF4-FFF2-40B4-BE49-F238E27FC236}">
              <a16:creationId xmlns:a16="http://schemas.microsoft.com/office/drawing/2014/main" id="{A9B05DA2-DAC9-4272-B07A-576EA4B5748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26" name="Text Box 69">
          <a:extLst>
            <a:ext uri="{FF2B5EF4-FFF2-40B4-BE49-F238E27FC236}">
              <a16:creationId xmlns:a16="http://schemas.microsoft.com/office/drawing/2014/main" id="{3DE2F760-A3C0-478C-8B33-A4448351590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27" name="Text Box 70">
          <a:extLst>
            <a:ext uri="{FF2B5EF4-FFF2-40B4-BE49-F238E27FC236}">
              <a16:creationId xmlns:a16="http://schemas.microsoft.com/office/drawing/2014/main" id="{A997AD9C-BE78-43E6-8031-715506D1472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28" name="Text Box 71">
          <a:extLst>
            <a:ext uri="{FF2B5EF4-FFF2-40B4-BE49-F238E27FC236}">
              <a16:creationId xmlns:a16="http://schemas.microsoft.com/office/drawing/2014/main" id="{906AD903-1907-4031-96CE-22313F95336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29" name="Text Box 72">
          <a:extLst>
            <a:ext uri="{FF2B5EF4-FFF2-40B4-BE49-F238E27FC236}">
              <a16:creationId xmlns:a16="http://schemas.microsoft.com/office/drawing/2014/main" id="{FC72C8A3-3728-4223-B079-D0E2A895319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0" name="Text Box 73">
          <a:extLst>
            <a:ext uri="{FF2B5EF4-FFF2-40B4-BE49-F238E27FC236}">
              <a16:creationId xmlns:a16="http://schemas.microsoft.com/office/drawing/2014/main" id="{CA170D1D-626D-4254-8DC1-31232BD33D5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31" name="Text Box 46">
          <a:extLst>
            <a:ext uri="{FF2B5EF4-FFF2-40B4-BE49-F238E27FC236}">
              <a16:creationId xmlns:a16="http://schemas.microsoft.com/office/drawing/2014/main" id="{9EA2BE09-1E87-48FF-8ACB-784B00C3256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32" name="Text Box 43">
          <a:extLst>
            <a:ext uri="{FF2B5EF4-FFF2-40B4-BE49-F238E27FC236}">
              <a16:creationId xmlns:a16="http://schemas.microsoft.com/office/drawing/2014/main" id="{672FAD82-F2A5-4C42-A558-7C14C14DB45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33" name="Text Box 46">
          <a:extLst>
            <a:ext uri="{FF2B5EF4-FFF2-40B4-BE49-F238E27FC236}">
              <a16:creationId xmlns:a16="http://schemas.microsoft.com/office/drawing/2014/main" id="{7782681A-D487-4FB8-AB32-B1A480C1D2C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34" name="Text Box 43">
          <a:extLst>
            <a:ext uri="{FF2B5EF4-FFF2-40B4-BE49-F238E27FC236}">
              <a16:creationId xmlns:a16="http://schemas.microsoft.com/office/drawing/2014/main" id="{4945E318-EFD8-4985-9EBA-5A0FDCDCD6B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5" name="Text Box 68">
          <a:extLst>
            <a:ext uri="{FF2B5EF4-FFF2-40B4-BE49-F238E27FC236}">
              <a16:creationId xmlns:a16="http://schemas.microsoft.com/office/drawing/2014/main" id="{30569EB0-A50C-474D-A3F7-C4B3CC6ABE0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6" name="Text Box 69">
          <a:extLst>
            <a:ext uri="{FF2B5EF4-FFF2-40B4-BE49-F238E27FC236}">
              <a16:creationId xmlns:a16="http://schemas.microsoft.com/office/drawing/2014/main" id="{4024B458-3536-4078-B4D1-11F8FB564B1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7" name="Text Box 70">
          <a:extLst>
            <a:ext uri="{FF2B5EF4-FFF2-40B4-BE49-F238E27FC236}">
              <a16:creationId xmlns:a16="http://schemas.microsoft.com/office/drawing/2014/main" id="{0FEF4E69-49B2-4A70-8017-92891BF89CA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8" name="Text Box 71">
          <a:extLst>
            <a:ext uri="{FF2B5EF4-FFF2-40B4-BE49-F238E27FC236}">
              <a16:creationId xmlns:a16="http://schemas.microsoft.com/office/drawing/2014/main" id="{4536432A-2314-472D-9A2B-0BABDCD607F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39" name="Text Box 72">
          <a:extLst>
            <a:ext uri="{FF2B5EF4-FFF2-40B4-BE49-F238E27FC236}">
              <a16:creationId xmlns:a16="http://schemas.microsoft.com/office/drawing/2014/main" id="{601F91CA-CDCE-49CD-B25D-F719600C20C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40" name="Text Box 73">
          <a:extLst>
            <a:ext uri="{FF2B5EF4-FFF2-40B4-BE49-F238E27FC236}">
              <a16:creationId xmlns:a16="http://schemas.microsoft.com/office/drawing/2014/main" id="{6DCB5600-2627-4324-80A8-C449DC36492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41" name="Text Box 46">
          <a:extLst>
            <a:ext uri="{FF2B5EF4-FFF2-40B4-BE49-F238E27FC236}">
              <a16:creationId xmlns:a16="http://schemas.microsoft.com/office/drawing/2014/main" id="{C551ED6B-51C3-4551-A0D5-B67EC51E4F0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42" name="Text Box 43">
          <a:extLst>
            <a:ext uri="{FF2B5EF4-FFF2-40B4-BE49-F238E27FC236}">
              <a16:creationId xmlns:a16="http://schemas.microsoft.com/office/drawing/2014/main" id="{86B640A3-8F70-470C-9366-7FEF54BC243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43" name="Text Box 46">
          <a:extLst>
            <a:ext uri="{FF2B5EF4-FFF2-40B4-BE49-F238E27FC236}">
              <a16:creationId xmlns:a16="http://schemas.microsoft.com/office/drawing/2014/main" id="{F4C9F81B-D91C-4740-BC0E-50B0E363432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44" name="Text Box 43">
          <a:extLst>
            <a:ext uri="{FF2B5EF4-FFF2-40B4-BE49-F238E27FC236}">
              <a16:creationId xmlns:a16="http://schemas.microsoft.com/office/drawing/2014/main" id="{6FC5FEB5-9D91-431F-8DAA-AF052C4F33C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45" name="Text Box 68">
          <a:extLst>
            <a:ext uri="{FF2B5EF4-FFF2-40B4-BE49-F238E27FC236}">
              <a16:creationId xmlns:a16="http://schemas.microsoft.com/office/drawing/2014/main" id="{7378FB8A-8E41-44A9-B384-C74D814E190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46" name="Text Box 69">
          <a:extLst>
            <a:ext uri="{FF2B5EF4-FFF2-40B4-BE49-F238E27FC236}">
              <a16:creationId xmlns:a16="http://schemas.microsoft.com/office/drawing/2014/main" id="{17A41E04-E129-4241-ABC0-2D96FE6895D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47" name="Text Box 70">
          <a:extLst>
            <a:ext uri="{FF2B5EF4-FFF2-40B4-BE49-F238E27FC236}">
              <a16:creationId xmlns:a16="http://schemas.microsoft.com/office/drawing/2014/main" id="{E29FB6AE-1401-404A-92FD-523737355A7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48" name="Text Box 71">
          <a:extLst>
            <a:ext uri="{FF2B5EF4-FFF2-40B4-BE49-F238E27FC236}">
              <a16:creationId xmlns:a16="http://schemas.microsoft.com/office/drawing/2014/main" id="{C90E15CA-07D0-45D0-B388-7E6365C5A16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49" name="Text Box 72">
          <a:extLst>
            <a:ext uri="{FF2B5EF4-FFF2-40B4-BE49-F238E27FC236}">
              <a16:creationId xmlns:a16="http://schemas.microsoft.com/office/drawing/2014/main" id="{34DCBD2B-1A02-4EEC-99BF-D2EB44C618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50" name="Text Box 73">
          <a:extLst>
            <a:ext uri="{FF2B5EF4-FFF2-40B4-BE49-F238E27FC236}">
              <a16:creationId xmlns:a16="http://schemas.microsoft.com/office/drawing/2014/main" id="{68E08B1E-3006-45F9-B34C-E397A1AC3AD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51" name="Text Box 46">
          <a:extLst>
            <a:ext uri="{FF2B5EF4-FFF2-40B4-BE49-F238E27FC236}">
              <a16:creationId xmlns:a16="http://schemas.microsoft.com/office/drawing/2014/main" id="{C83E5047-59AF-43D5-A5E2-FB172CA298B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52" name="Text Box 43">
          <a:extLst>
            <a:ext uri="{FF2B5EF4-FFF2-40B4-BE49-F238E27FC236}">
              <a16:creationId xmlns:a16="http://schemas.microsoft.com/office/drawing/2014/main" id="{0A2E657A-D0C2-42B7-B3CC-12B08314762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53" name="Text Box 46">
          <a:extLst>
            <a:ext uri="{FF2B5EF4-FFF2-40B4-BE49-F238E27FC236}">
              <a16:creationId xmlns:a16="http://schemas.microsoft.com/office/drawing/2014/main" id="{557BA3BF-2CA3-4EFE-9740-260C8F120CE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54" name="Text Box 43">
          <a:extLst>
            <a:ext uri="{FF2B5EF4-FFF2-40B4-BE49-F238E27FC236}">
              <a16:creationId xmlns:a16="http://schemas.microsoft.com/office/drawing/2014/main" id="{41432B9A-36DB-420F-9A0C-4FA631E0FEC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3055" name="Text Box 10">
          <a:extLst>
            <a:ext uri="{FF2B5EF4-FFF2-40B4-BE49-F238E27FC236}">
              <a16:creationId xmlns:a16="http://schemas.microsoft.com/office/drawing/2014/main" id="{06CE0EB0-2F2B-4552-A913-B2BA1AC43A34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3056" name="Text Box 11">
          <a:extLst>
            <a:ext uri="{FF2B5EF4-FFF2-40B4-BE49-F238E27FC236}">
              <a16:creationId xmlns:a16="http://schemas.microsoft.com/office/drawing/2014/main" id="{128C30EE-4E4E-4F39-AA41-6330042A856A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57" name="Text Box 65">
          <a:extLst>
            <a:ext uri="{FF2B5EF4-FFF2-40B4-BE49-F238E27FC236}">
              <a16:creationId xmlns:a16="http://schemas.microsoft.com/office/drawing/2014/main" id="{2527881A-FD01-4691-AE6F-E6F1A61A774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58" name="Text Box 91">
          <a:extLst>
            <a:ext uri="{FF2B5EF4-FFF2-40B4-BE49-F238E27FC236}">
              <a16:creationId xmlns:a16="http://schemas.microsoft.com/office/drawing/2014/main" id="{17E612F5-1887-40B4-884A-35CA0EA95E5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59" name="Text Box 65">
          <a:extLst>
            <a:ext uri="{FF2B5EF4-FFF2-40B4-BE49-F238E27FC236}">
              <a16:creationId xmlns:a16="http://schemas.microsoft.com/office/drawing/2014/main" id="{B9B25F33-44AD-40D0-A264-EF60C1DC888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60" name="Text Box 91">
          <a:extLst>
            <a:ext uri="{FF2B5EF4-FFF2-40B4-BE49-F238E27FC236}">
              <a16:creationId xmlns:a16="http://schemas.microsoft.com/office/drawing/2014/main" id="{5BE90F02-1FE9-4CA0-8E47-0C09224442E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61" name="Text Box 46">
          <a:extLst>
            <a:ext uri="{FF2B5EF4-FFF2-40B4-BE49-F238E27FC236}">
              <a16:creationId xmlns:a16="http://schemas.microsoft.com/office/drawing/2014/main" id="{835682A5-560B-4576-A831-1E6F246B25C4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62" name="Text Box 43">
          <a:extLst>
            <a:ext uri="{FF2B5EF4-FFF2-40B4-BE49-F238E27FC236}">
              <a16:creationId xmlns:a16="http://schemas.microsoft.com/office/drawing/2014/main" id="{0A9402D2-FD71-46C8-B560-D1A8D7F442B5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3" name="Text Box 68">
          <a:extLst>
            <a:ext uri="{FF2B5EF4-FFF2-40B4-BE49-F238E27FC236}">
              <a16:creationId xmlns:a16="http://schemas.microsoft.com/office/drawing/2014/main" id="{BDE18164-1691-452F-B92A-D385E358E44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4" name="Text Box 69">
          <a:extLst>
            <a:ext uri="{FF2B5EF4-FFF2-40B4-BE49-F238E27FC236}">
              <a16:creationId xmlns:a16="http://schemas.microsoft.com/office/drawing/2014/main" id="{87763109-3FA1-44D2-8C58-182169877B4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5" name="Text Box 70">
          <a:extLst>
            <a:ext uri="{FF2B5EF4-FFF2-40B4-BE49-F238E27FC236}">
              <a16:creationId xmlns:a16="http://schemas.microsoft.com/office/drawing/2014/main" id="{C7A230D8-64F6-4813-B161-7DB56B9E7BB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6" name="Text Box 71">
          <a:extLst>
            <a:ext uri="{FF2B5EF4-FFF2-40B4-BE49-F238E27FC236}">
              <a16:creationId xmlns:a16="http://schemas.microsoft.com/office/drawing/2014/main" id="{B4E337E9-CFAC-46FC-90A7-A1AD262B854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7" name="Text Box 72">
          <a:extLst>
            <a:ext uri="{FF2B5EF4-FFF2-40B4-BE49-F238E27FC236}">
              <a16:creationId xmlns:a16="http://schemas.microsoft.com/office/drawing/2014/main" id="{19CA9A3C-4F98-49CB-8FB2-19EAD624B95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68" name="Text Box 73">
          <a:extLst>
            <a:ext uri="{FF2B5EF4-FFF2-40B4-BE49-F238E27FC236}">
              <a16:creationId xmlns:a16="http://schemas.microsoft.com/office/drawing/2014/main" id="{05B99F35-2325-4846-998D-C9692FE5309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69" name="Text Box 46">
          <a:extLst>
            <a:ext uri="{FF2B5EF4-FFF2-40B4-BE49-F238E27FC236}">
              <a16:creationId xmlns:a16="http://schemas.microsoft.com/office/drawing/2014/main" id="{51D5866C-86FD-476D-9439-25564272CD1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70" name="Text Box 43">
          <a:extLst>
            <a:ext uri="{FF2B5EF4-FFF2-40B4-BE49-F238E27FC236}">
              <a16:creationId xmlns:a16="http://schemas.microsoft.com/office/drawing/2014/main" id="{BE4AA3AA-CFD4-48C8-8605-ECDBEAC6E37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71" name="Text Box 46">
          <a:extLst>
            <a:ext uri="{FF2B5EF4-FFF2-40B4-BE49-F238E27FC236}">
              <a16:creationId xmlns:a16="http://schemas.microsoft.com/office/drawing/2014/main" id="{7C39AC1C-5414-400E-B003-8896F3549B8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72" name="Text Box 43">
          <a:extLst>
            <a:ext uri="{FF2B5EF4-FFF2-40B4-BE49-F238E27FC236}">
              <a16:creationId xmlns:a16="http://schemas.microsoft.com/office/drawing/2014/main" id="{4BA09239-2B7F-4F7C-8CD8-35E834420A1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3" name="Text Box 68">
          <a:extLst>
            <a:ext uri="{FF2B5EF4-FFF2-40B4-BE49-F238E27FC236}">
              <a16:creationId xmlns:a16="http://schemas.microsoft.com/office/drawing/2014/main" id="{6148241C-488A-4357-8570-FCBB8C012BE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4" name="Text Box 69">
          <a:extLst>
            <a:ext uri="{FF2B5EF4-FFF2-40B4-BE49-F238E27FC236}">
              <a16:creationId xmlns:a16="http://schemas.microsoft.com/office/drawing/2014/main" id="{EB63FA9E-0CC5-480E-AE04-A26496B80E1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5" name="Text Box 70">
          <a:extLst>
            <a:ext uri="{FF2B5EF4-FFF2-40B4-BE49-F238E27FC236}">
              <a16:creationId xmlns:a16="http://schemas.microsoft.com/office/drawing/2014/main" id="{26536E73-F91D-45C0-985E-83D4EC8EE42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6" name="Text Box 71">
          <a:extLst>
            <a:ext uri="{FF2B5EF4-FFF2-40B4-BE49-F238E27FC236}">
              <a16:creationId xmlns:a16="http://schemas.microsoft.com/office/drawing/2014/main" id="{F9F30779-7966-4858-9DA3-6F033C66D8C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7" name="Text Box 72">
          <a:extLst>
            <a:ext uri="{FF2B5EF4-FFF2-40B4-BE49-F238E27FC236}">
              <a16:creationId xmlns:a16="http://schemas.microsoft.com/office/drawing/2014/main" id="{D1185058-F003-4946-9A7E-1FDD2576D0B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078" name="Text Box 73">
          <a:extLst>
            <a:ext uri="{FF2B5EF4-FFF2-40B4-BE49-F238E27FC236}">
              <a16:creationId xmlns:a16="http://schemas.microsoft.com/office/drawing/2014/main" id="{35289CB8-5C32-444D-AB9C-A6D7671C462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79" name="Text Box 46">
          <a:extLst>
            <a:ext uri="{FF2B5EF4-FFF2-40B4-BE49-F238E27FC236}">
              <a16:creationId xmlns:a16="http://schemas.microsoft.com/office/drawing/2014/main" id="{7024E1B2-EED6-4B34-9963-ADCC511448D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80" name="Text Box 43">
          <a:extLst>
            <a:ext uri="{FF2B5EF4-FFF2-40B4-BE49-F238E27FC236}">
              <a16:creationId xmlns:a16="http://schemas.microsoft.com/office/drawing/2014/main" id="{E25806CC-549B-4F4E-A195-3D494F1A4A5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81" name="Text Box 46">
          <a:extLst>
            <a:ext uri="{FF2B5EF4-FFF2-40B4-BE49-F238E27FC236}">
              <a16:creationId xmlns:a16="http://schemas.microsoft.com/office/drawing/2014/main" id="{800E4E9B-EA61-4B18-915B-EB8CA396361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82" name="Text Box 43">
          <a:extLst>
            <a:ext uri="{FF2B5EF4-FFF2-40B4-BE49-F238E27FC236}">
              <a16:creationId xmlns:a16="http://schemas.microsoft.com/office/drawing/2014/main" id="{CBE45BAA-B1EE-4F6A-BD0C-89F094ACD67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3" name="Text Box 68">
          <a:extLst>
            <a:ext uri="{FF2B5EF4-FFF2-40B4-BE49-F238E27FC236}">
              <a16:creationId xmlns:a16="http://schemas.microsoft.com/office/drawing/2014/main" id="{1CF7DB8E-548A-4F76-B2FC-7C6B5C12631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4" name="Text Box 69">
          <a:extLst>
            <a:ext uri="{FF2B5EF4-FFF2-40B4-BE49-F238E27FC236}">
              <a16:creationId xmlns:a16="http://schemas.microsoft.com/office/drawing/2014/main" id="{B6BC3B33-159E-4CEB-857B-CC3E585BE19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5" name="Text Box 70">
          <a:extLst>
            <a:ext uri="{FF2B5EF4-FFF2-40B4-BE49-F238E27FC236}">
              <a16:creationId xmlns:a16="http://schemas.microsoft.com/office/drawing/2014/main" id="{0849F954-E098-4460-A314-8C3C2CD7B9F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6" name="Text Box 71">
          <a:extLst>
            <a:ext uri="{FF2B5EF4-FFF2-40B4-BE49-F238E27FC236}">
              <a16:creationId xmlns:a16="http://schemas.microsoft.com/office/drawing/2014/main" id="{2EB0D296-CE54-40A4-BE84-CE757B5E446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7" name="Text Box 72">
          <a:extLst>
            <a:ext uri="{FF2B5EF4-FFF2-40B4-BE49-F238E27FC236}">
              <a16:creationId xmlns:a16="http://schemas.microsoft.com/office/drawing/2014/main" id="{6DACCED6-6D6F-456A-A0EC-4491B1FB1A0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088" name="Text Box 73">
          <a:extLst>
            <a:ext uri="{FF2B5EF4-FFF2-40B4-BE49-F238E27FC236}">
              <a16:creationId xmlns:a16="http://schemas.microsoft.com/office/drawing/2014/main" id="{BC6E982B-1B42-485A-87D8-4B8F7C3763C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89" name="Text Box 46">
          <a:extLst>
            <a:ext uri="{FF2B5EF4-FFF2-40B4-BE49-F238E27FC236}">
              <a16:creationId xmlns:a16="http://schemas.microsoft.com/office/drawing/2014/main" id="{721C8FC2-E3B6-415A-80F5-33CAAA69582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90" name="Text Box 43">
          <a:extLst>
            <a:ext uri="{FF2B5EF4-FFF2-40B4-BE49-F238E27FC236}">
              <a16:creationId xmlns:a16="http://schemas.microsoft.com/office/drawing/2014/main" id="{8483C9CC-BDFA-4251-80A8-8B15455370B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91" name="Text Box 46">
          <a:extLst>
            <a:ext uri="{FF2B5EF4-FFF2-40B4-BE49-F238E27FC236}">
              <a16:creationId xmlns:a16="http://schemas.microsoft.com/office/drawing/2014/main" id="{3D76B260-C1FF-4102-B78D-99D241A9FCD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092" name="Text Box 43">
          <a:extLst>
            <a:ext uri="{FF2B5EF4-FFF2-40B4-BE49-F238E27FC236}">
              <a16:creationId xmlns:a16="http://schemas.microsoft.com/office/drawing/2014/main" id="{3D9DF946-3410-4DC2-A9F7-5BA99B394AB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186</xdr:row>
      <xdr:rowOff>0</xdr:rowOff>
    </xdr:from>
    <xdr:ext cx="0" cy="171450"/>
    <xdr:sp macro="" textlink="">
      <xdr:nvSpPr>
        <xdr:cNvPr id="3093" name="Text Box 10">
          <a:extLst>
            <a:ext uri="{FF2B5EF4-FFF2-40B4-BE49-F238E27FC236}">
              <a16:creationId xmlns:a16="http://schemas.microsoft.com/office/drawing/2014/main" id="{15C90F67-9E94-4B8B-9FCA-E5A04B160386}"/>
            </a:ext>
          </a:extLst>
        </xdr:cNvPr>
        <xdr:cNvSpPr txBox="1">
          <a:spLocks noChangeArrowheads="1"/>
        </xdr:cNvSpPr>
      </xdr:nvSpPr>
      <xdr:spPr bwMode="auto">
        <a:xfrm>
          <a:off x="1057275" y="72256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94" name="Text Box 65">
          <a:extLst>
            <a:ext uri="{FF2B5EF4-FFF2-40B4-BE49-F238E27FC236}">
              <a16:creationId xmlns:a16="http://schemas.microsoft.com/office/drawing/2014/main" id="{3D403656-3D39-4134-BBE2-A5A64C81897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95" name="Text Box 91">
          <a:extLst>
            <a:ext uri="{FF2B5EF4-FFF2-40B4-BE49-F238E27FC236}">
              <a16:creationId xmlns:a16="http://schemas.microsoft.com/office/drawing/2014/main" id="{C6A52A0B-922C-4D3B-A033-31EC53E48B4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96" name="Text Box 65">
          <a:extLst>
            <a:ext uri="{FF2B5EF4-FFF2-40B4-BE49-F238E27FC236}">
              <a16:creationId xmlns:a16="http://schemas.microsoft.com/office/drawing/2014/main" id="{314CD33E-2857-4600-B850-772D61C038B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D78BA874-50B5-4BE9-B936-699625D3BA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98" name="Text Box 46">
          <a:extLst>
            <a:ext uri="{FF2B5EF4-FFF2-40B4-BE49-F238E27FC236}">
              <a16:creationId xmlns:a16="http://schemas.microsoft.com/office/drawing/2014/main" id="{FA539656-C2C9-4FA1-8326-5D8CDD697E96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099" name="Text Box 43">
          <a:extLst>
            <a:ext uri="{FF2B5EF4-FFF2-40B4-BE49-F238E27FC236}">
              <a16:creationId xmlns:a16="http://schemas.microsoft.com/office/drawing/2014/main" id="{2D25FB70-F0C8-4F19-A312-A22026B728B0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0" name="Text Box 68">
          <a:extLst>
            <a:ext uri="{FF2B5EF4-FFF2-40B4-BE49-F238E27FC236}">
              <a16:creationId xmlns:a16="http://schemas.microsoft.com/office/drawing/2014/main" id="{8996A9AF-FE22-4CD6-87F8-59CBB3A3ACF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1" name="Text Box 69">
          <a:extLst>
            <a:ext uri="{FF2B5EF4-FFF2-40B4-BE49-F238E27FC236}">
              <a16:creationId xmlns:a16="http://schemas.microsoft.com/office/drawing/2014/main" id="{2FF4B67A-A54B-41EC-93B0-7437084A5FE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2" name="Text Box 70">
          <a:extLst>
            <a:ext uri="{FF2B5EF4-FFF2-40B4-BE49-F238E27FC236}">
              <a16:creationId xmlns:a16="http://schemas.microsoft.com/office/drawing/2014/main" id="{75B88DCA-781E-489E-93C1-AE6DAD7BF1B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3" name="Text Box 71">
          <a:extLst>
            <a:ext uri="{FF2B5EF4-FFF2-40B4-BE49-F238E27FC236}">
              <a16:creationId xmlns:a16="http://schemas.microsoft.com/office/drawing/2014/main" id="{62F96ECD-CE25-41E1-AD68-4151439129F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4" name="Text Box 72">
          <a:extLst>
            <a:ext uri="{FF2B5EF4-FFF2-40B4-BE49-F238E27FC236}">
              <a16:creationId xmlns:a16="http://schemas.microsoft.com/office/drawing/2014/main" id="{9EEC4866-8873-4083-A8A3-840177F97EE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05" name="Text Box 73">
          <a:extLst>
            <a:ext uri="{FF2B5EF4-FFF2-40B4-BE49-F238E27FC236}">
              <a16:creationId xmlns:a16="http://schemas.microsoft.com/office/drawing/2014/main" id="{A45DAEB2-4A77-4906-B1DD-AC764A30ECD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D8D0E362-7F84-4314-9B9A-9A2DB0C690A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07" name="Text Box 43">
          <a:extLst>
            <a:ext uri="{FF2B5EF4-FFF2-40B4-BE49-F238E27FC236}">
              <a16:creationId xmlns:a16="http://schemas.microsoft.com/office/drawing/2014/main" id="{AA298DFD-EF6D-4ED5-85B4-1949FAC50D4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F9BF0F14-C11C-4E93-AA30-ED3BC4B6C91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09" name="Text Box 43">
          <a:extLst>
            <a:ext uri="{FF2B5EF4-FFF2-40B4-BE49-F238E27FC236}">
              <a16:creationId xmlns:a16="http://schemas.microsoft.com/office/drawing/2014/main" id="{E0EA4CB7-FD65-4BBD-99D6-DA114CE9F14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0" name="Text Box 68">
          <a:extLst>
            <a:ext uri="{FF2B5EF4-FFF2-40B4-BE49-F238E27FC236}">
              <a16:creationId xmlns:a16="http://schemas.microsoft.com/office/drawing/2014/main" id="{DFF8D9A0-961C-43AB-92DA-2FA9306E20E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1" name="Text Box 69">
          <a:extLst>
            <a:ext uri="{FF2B5EF4-FFF2-40B4-BE49-F238E27FC236}">
              <a16:creationId xmlns:a16="http://schemas.microsoft.com/office/drawing/2014/main" id="{AAECFFE3-6FC9-4B6E-B1D6-F4E508C1505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2" name="Text Box 70">
          <a:extLst>
            <a:ext uri="{FF2B5EF4-FFF2-40B4-BE49-F238E27FC236}">
              <a16:creationId xmlns:a16="http://schemas.microsoft.com/office/drawing/2014/main" id="{C6CE6268-BDE3-4FDC-8CC5-D82507039A1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3" name="Text Box 71">
          <a:extLst>
            <a:ext uri="{FF2B5EF4-FFF2-40B4-BE49-F238E27FC236}">
              <a16:creationId xmlns:a16="http://schemas.microsoft.com/office/drawing/2014/main" id="{BCA2C86B-7738-49E0-9274-41B618FBC0B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4" name="Text Box 72">
          <a:extLst>
            <a:ext uri="{FF2B5EF4-FFF2-40B4-BE49-F238E27FC236}">
              <a16:creationId xmlns:a16="http://schemas.microsoft.com/office/drawing/2014/main" id="{48283105-7576-422A-88DB-712497AD5E6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15" name="Text Box 73">
          <a:extLst>
            <a:ext uri="{FF2B5EF4-FFF2-40B4-BE49-F238E27FC236}">
              <a16:creationId xmlns:a16="http://schemas.microsoft.com/office/drawing/2014/main" id="{5FA45116-4659-4E5B-87AA-9AAC0742AFA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16" name="Text Box 46">
          <a:extLst>
            <a:ext uri="{FF2B5EF4-FFF2-40B4-BE49-F238E27FC236}">
              <a16:creationId xmlns:a16="http://schemas.microsoft.com/office/drawing/2014/main" id="{9A96C98C-0EC4-484C-863F-C25E600F4DF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17" name="Text Box 43">
          <a:extLst>
            <a:ext uri="{FF2B5EF4-FFF2-40B4-BE49-F238E27FC236}">
              <a16:creationId xmlns:a16="http://schemas.microsoft.com/office/drawing/2014/main" id="{C7C7B4AE-B678-47BD-9E3B-C6BC6FD9EF1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E56BCB73-E480-484E-B0A6-3AC85A23AF9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80E1F0DC-8B99-42AA-96CF-D8C99BFFF54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FA8F01D8-DBFE-4992-828B-017CBE556C6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46E7A472-4229-4DFE-9B34-58DB51C6DCD4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0EB5BDE3-0FEE-45A6-B452-BB87B0C9A93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123E159B-EBD6-445B-8831-A44208BE3DE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6DA62909-AD2E-41FE-A774-A9AB2409E7F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47625"/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FB093889-A18A-4C52-86A6-985ADD2E10D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26" name="Text Box 46">
          <a:extLst>
            <a:ext uri="{FF2B5EF4-FFF2-40B4-BE49-F238E27FC236}">
              <a16:creationId xmlns:a16="http://schemas.microsoft.com/office/drawing/2014/main" id="{A3C1DCAA-4CC8-49E8-B888-EEB8F942D61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C817196E-9340-45B6-87BC-835B0A66222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9D069B28-C3C6-419F-9842-DAE602B0C53A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29" name="Text Box 43">
          <a:extLst>
            <a:ext uri="{FF2B5EF4-FFF2-40B4-BE49-F238E27FC236}">
              <a16:creationId xmlns:a16="http://schemas.microsoft.com/office/drawing/2014/main" id="{93B49B94-C37B-4CCD-BF1A-25C02A7168D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130" name="Text Box 65">
          <a:extLst>
            <a:ext uri="{FF2B5EF4-FFF2-40B4-BE49-F238E27FC236}">
              <a16:creationId xmlns:a16="http://schemas.microsoft.com/office/drawing/2014/main" id="{EF48BE92-C557-4354-B5F4-66F49C87518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94D7F956-8EFD-4097-9B6F-26FEF89038C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132" name="Text Box 65">
          <a:extLst>
            <a:ext uri="{FF2B5EF4-FFF2-40B4-BE49-F238E27FC236}">
              <a16:creationId xmlns:a16="http://schemas.microsoft.com/office/drawing/2014/main" id="{FBF745A7-51AA-47B5-9B87-54EEC71BF7C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171450"/>
    <xdr:sp macro="" textlink="">
      <xdr:nvSpPr>
        <xdr:cNvPr id="3133" name="Text Box 91">
          <a:extLst>
            <a:ext uri="{FF2B5EF4-FFF2-40B4-BE49-F238E27FC236}">
              <a16:creationId xmlns:a16="http://schemas.microsoft.com/office/drawing/2014/main" id="{82756628-5E4F-4E07-ADC6-DCF09AD1B32B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134" name="Text Box 46">
          <a:extLst>
            <a:ext uri="{FF2B5EF4-FFF2-40B4-BE49-F238E27FC236}">
              <a16:creationId xmlns:a16="http://schemas.microsoft.com/office/drawing/2014/main" id="{39B75792-79F1-4A2A-B744-6F7B0153FB97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186</xdr:row>
      <xdr:rowOff>0</xdr:rowOff>
    </xdr:from>
    <xdr:ext cx="76200" cy="171450"/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13E5A74E-4177-4FF4-A366-1FDDD818ECFA}"/>
            </a:ext>
          </a:extLst>
        </xdr:cNvPr>
        <xdr:cNvSpPr txBox="1">
          <a:spLocks noChangeArrowheads="1"/>
        </xdr:cNvSpPr>
      </xdr:nvSpPr>
      <xdr:spPr bwMode="auto">
        <a:xfrm>
          <a:off x="4886325" y="72256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36" name="Text Box 68">
          <a:extLst>
            <a:ext uri="{FF2B5EF4-FFF2-40B4-BE49-F238E27FC236}">
              <a16:creationId xmlns:a16="http://schemas.microsoft.com/office/drawing/2014/main" id="{85FE5265-10B1-4DA1-8DA7-A294CB84056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37" name="Text Box 69">
          <a:extLst>
            <a:ext uri="{FF2B5EF4-FFF2-40B4-BE49-F238E27FC236}">
              <a16:creationId xmlns:a16="http://schemas.microsoft.com/office/drawing/2014/main" id="{C7F43CFF-E948-42B5-8966-79F2FD7FC9A5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38" name="Text Box 70">
          <a:extLst>
            <a:ext uri="{FF2B5EF4-FFF2-40B4-BE49-F238E27FC236}">
              <a16:creationId xmlns:a16="http://schemas.microsoft.com/office/drawing/2014/main" id="{56E0BEE5-2946-4CC2-9229-4613C6BF099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39" name="Text Box 71">
          <a:extLst>
            <a:ext uri="{FF2B5EF4-FFF2-40B4-BE49-F238E27FC236}">
              <a16:creationId xmlns:a16="http://schemas.microsoft.com/office/drawing/2014/main" id="{71FE503B-4901-42D7-968F-E18F23665481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0" name="Text Box 72">
          <a:extLst>
            <a:ext uri="{FF2B5EF4-FFF2-40B4-BE49-F238E27FC236}">
              <a16:creationId xmlns:a16="http://schemas.microsoft.com/office/drawing/2014/main" id="{E614E2EB-C4A0-41E7-9293-627622528C8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1" name="Text Box 73">
          <a:extLst>
            <a:ext uri="{FF2B5EF4-FFF2-40B4-BE49-F238E27FC236}">
              <a16:creationId xmlns:a16="http://schemas.microsoft.com/office/drawing/2014/main" id="{6F4DFF6D-D38D-42F3-866E-8E65855F854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42" name="Text Box 46">
          <a:extLst>
            <a:ext uri="{FF2B5EF4-FFF2-40B4-BE49-F238E27FC236}">
              <a16:creationId xmlns:a16="http://schemas.microsoft.com/office/drawing/2014/main" id="{C2E5F624-E88A-4009-B4DB-BACDAA2737DE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0BFF48A3-E51E-4BEE-8AD2-6338949DCD5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44" name="Text Box 46">
          <a:extLst>
            <a:ext uri="{FF2B5EF4-FFF2-40B4-BE49-F238E27FC236}">
              <a16:creationId xmlns:a16="http://schemas.microsoft.com/office/drawing/2014/main" id="{3CD7B5D6-04A4-4BFD-B83E-F95966D85189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45" name="Text Box 43">
          <a:extLst>
            <a:ext uri="{FF2B5EF4-FFF2-40B4-BE49-F238E27FC236}">
              <a16:creationId xmlns:a16="http://schemas.microsoft.com/office/drawing/2014/main" id="{37EB31F2-1AAA-4684-A0A8-5BC04C081A6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6" name="Text Box 68">
          <a:extLst>
            <a:ext uri="{FF2B5EF4-FFF2-40B4-BE49-F238E27FC236}">
              <a16:creationId xmlns:a16="http://schemas.microsoft.com/office/drawing/2014/main" id="{3D844751-8B43-4F7C-BD87-F33ADC25D118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7" name="Text Box 69">
          <a:extLst>
            <a:ext uri="{FF2B5EF4-FFF2-40B4-BE49-F238E27FC236}">
              <a16:creationId xmlns:a16="http://schemas.microsoft.com/office/drawing/2014/main" id="{DCD81EF0-2AB1-49C8-A811-1CF8246FCF86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8" name="Text Box 70">
          <a:extLst>
            <a:ext uri="{FF2B5EF4-FFF2-40B4-BE49-F238E27FC236}">
              <a16:creationId xmlns:a16="http://schemas.microsoft.com/office/drawing/2014/main" id="{2FD63F2F-F968-48C7-B5D8-94179892E52D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49" name="Text Box 71">
          <a:extLst>
            <a:ext uri="{FF2B5EF4-FFF2-40B4-BE49-F238E27FC236}">
              <a16:creationId xmlns:a16="http://schemas.microsoft.com/office/drawing/2014/main" id="{1996ACDC-A027-40C0-AA7B-E6BC1CDD0FE3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50" name="Text Box 72">
          <a:extLst>
            <a:ext uri="{FF2B5EF4-FFF2-40B4-BE49-F238E27FC236}">
              <a16:creationId xmlns:a16="http://schemas.microsoft.com/office/drawing/2014/main" id="{F3DE48E2-66CA-4F28-9AE9-B8AE891ED80C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66675"/>
    <xdr:sp macro="" textlink="">
      <xdr:nvSpPr>
        <xdr:cNvPr id="3151" name="Text Box 73">
          <a:extLst>
            <a:ext uri="{FF2B5EF4-FFF2-40B4-BE49-F238E27FC236}">
              <a16:creationId xmlns:a16="http://schemas.microsoft.com/office/drawing/2014/main" id="{D3C8530B-D55C-4BC7-BEA2-173B1884A88F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7CFB0BA5-F447-494F-B991-035DBCE076B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BF507936-AB22-4A8F-827F-475192AB3462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54" name="Text Box 46">
          <a:extLst>
            <a:ext uri="{FF2B5EF4-FFF2-40B4-BE49-F238E27FC236}">
              <a16:creationId xmlns:a16="http://schemas.microsoft.com/office/drawing/2014/main" id="{14B8F102-C291-4941-BF54-4E48CE4A7F87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186</xdr:row>
      <xdr:rowOff>0</xdr:rowOff>
    </xdr:from>
    <xdr:ext cx="76200" cy="28575"/>
    <xdr:sp macro="" textlink="">
      <xdr:nvSpPr>
        <xdr:cNvPr id="3155" name="Text Box 43">
          <a:extLst>
            <a:ext uri="{FF2B5EF4-FFF2-40B4-BE49-F238E27FC236}">
              <a16:creationId xmlns:a16="http://schemas.microsoft.com/office/drawing/2014/main" id="{CB5A8E0E-5081-4E2B-A5A0-4EBC24397A10}"/>
            </a:ext>
          </a:extLst>
        </xdr:cNvPr>
        <xdr:cNvSpPr txBox="1">
          <a:spLocks noChangeArrowheads="1"/>
        </xdr:cNvSpPr>
      </xdr:nvSpPr>
      <xdr:spPr bwMode="auto">
        <a:xfrm>
          <a:off x="40957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186</xdr:row>
      <xdr:rowOff>0</xdr:rowOff>
    </xdr:from>
    <xdr:ext cx="76200" cy="28575"/>
    <xdr:sp macro="" textlink="">
      <xdr:nvSpPr>
        <xdr:cNvPr id="3156" name="Text Box 43">
          <a:extLst>
            <a:ext uri="{FF2B5EF4-FFF2-40B4-BE49-F238E27FC236}">
              <a16:creationId xmlns:a16="http://schemas.microsoft.com/office/drawing/2014/main" id="{801EC014-1C66-48BB-B8DE-AF397D017287}"/>
            </a:ext>
          </a:extLst>
        </xdr:cNvPr>
        <xdr:cNvSpPr txBox="1">
          <a:spLocks noChangeArrowheads="1"/>
        </xdr:cNvSpPr>
      </xdr:nvSpPr>
      <xdr:spPr bwMode="auto">
        <a:xfrm>
          <a:off x="3829050" y="7225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7" name="Text Box 68">
          <a:extLst>
            <a:ext uri="{FF2B5EF4-FFF2-40B4-BE49-F238E27FC236}">
              <a16:creationId xmlns:a16="http://schemas.microsoft.com/office/drawing/2014/main" id="{3627DB3C-4165-44E4-89F3-73473644A34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8" name="Text Box 69">
          <a:extLst>
            <a:ext uri="{FF2B5EF4-FFF2-40B4-BE49-F238E27FC236}">
              <a16:creationId xmlns:a16="http://schemas.microsoft.com/office/drawing/2014/main" id="{EC3F6FD2-2822-4836-9A1C-84C4A53F97B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9" name="Text Box 70">
          <a:extLst>
            <a:ext uri="{FF2B5EF4-FFF2-40B4-BE49-F238E27FC236}">
              <a16:creationId xmlns:a16="http://schemas.microsoft.com/office/drawing/2014/main" id="{20318CCD-EF1B-4C14-9882-4A157E3E2B9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60" name="Text Box 71">
          <a:extLst>
            <a:ext uri="{FF2B5EF4-FFF2-40B4-BE49-F238E27FC236}">
              <a16:creationId xmlns:a16="http://schemas.microsoft.com/office/drawing/2014/main" id="{D3E381AF-9B16-40E4-AE03-CC810894084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61" name="Text Box 72">
          <a:extLst>
            <a:ext uri="{FF2B5EF4-FFF2-40B4-BE49-F238E27FC236}">
              <a16:creationId xmlns:a16="http://schemas.microsoft.com/office/drawing/2014/main" id="{2594ECDF-88ED-4807-8177-AE10CA66BD0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62" name="Text Box 73">
          <a:extLst>
            <a:ext uri="{FF2B5EF4-FFF2-40B4-BE49-F238E27FC236}">
              <a16:creationId xmlns:a16="http://schemas.microsoft.com/office/drawing/2014/main" id="{9E89E868-F3B0-47DC-A017-1FF7D3F37DB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595D452F-882D-409C-8AF8-E36A56DE1DB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D15B9137-E21E-42C9-8B3F-BC77BC7FA64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5" name="Text Box 46">
          <a:extLst>
            <a:ext uri="{FF2B5EF4-FFF2-40B4-BE49-F238E27FC236}">
              <a16:creationId xmlns:a16="http://schemas.microsoft.com/office/drawing/2014/main" id="{A4C5EB02-4BB0-4FBA-88CE-2A4201000E3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6" name="Text Box 43">
          <a:extLst>
            <a:ext uri="{FF2B5EF4-FFF2-40B4-BE49-F238E27FC236}">
              <a16:creationId xmlns:a16="http://schemas.microsoft.com/office/drawing/2014/main" id="{847CE88D-8849-4DD1-89FE-79F3273CB60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1C1E5BCA-C855-4541-9CF0-CE2B96226948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168" name="Text Box 11">
          <a:extLst>
            <a:ext uri="{FF2B5EF4-FFF2-40B4-BE49-F238E27FC236}">
              <a16:creationId xmlns:a16="http://schemas.microsoft.com/office/drawing/2014/main" id="{16DCEBAD-E349-4913-A0A9-44CA1F0C505C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69" name="Text Box 65">
          <a:extLst>
            <a:ext uri="{FF2B5EF4-FFF2-40B4-BE49-F238E27FC236}">
              <a16:creationId xmlns:a16="http://schemas.microsoft.com/office/drawing/2014/main" id="{868076F7-F6EF-41FA-B99B-727287B6967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70" name="Text Box 91">
          <a:extLst>
            <a:ext uri="{FF2B5EF4-FFF2-40B4-BE49-F238E27FC236}">
              <a16:creationId xmlns:a16="http://schemas.microsoft.com/office/drawing/2014/main" id="{CABD2870-0702-47A6-848A-1D25B76E9FB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71" name="Text Box 65">
          <a:extLst>
            <a:ext uri="{FF2B5EF4-FFF2-40B4-BE49-F238E27FC236}">
              <a16:creationId xmlns:a16="http://schemas.microsoft.com/office/drawing/2014/main" id="{0994250B-791B-430D-B416-C4B791A6980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72" name="Text Box 91">
          <a:extLst>
            <a:ext uri="{FF2B5EF4-FFF2-40B4-BE49-F238E27FC236}">
              <a16:creationId xmlns:a16="http://schemas.microsoft.com/office/drawing/2014/main" id="{87647B8E-C251-45DB-9AC5-35B76AC365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73" name="Text Box 46">
          <a:extLst>
            <a:ext uri="{FF2B5EF4-FFF2-40B4-BE49-F238E27FC236}">
              <a16:creationId xmlns:a16="http://schemas.microsoft.com/office/drawing/2014/main" id="{43802B03-8F55-4D33-8075-AF37A073A420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74" name="Text Box 43">
          <a:extLst>
            <a:ext uri="{FF2B5EF4-FFF2-40B4-BE49-F238E27FC236}">
              <a16:creationId xmlns:a16="http://schemas.microsoft.com/office/drawing/2014/main" id="{B4665DDF-D04D-49DC-949F-59134A99A35D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5" name="Text Box 68">
          <a:extLst>
            <a:ext uri="{FF2B5EF4-FFF2-40B4-BE49-F238E27FC236}">
              <a16:creationId xmlns:a16="http://schemas.microsoft.com/office/drawing/2014/main" id="{8DE52970-5038-40AA-BDE2-982BF774400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6" name="Text Box 69">
          <a:extLst>
            <a:ext uri="{FF2B5EF4-FFF2-40B4-BE49-F238E27FC236}">
              <a16:creationId xmlns:a16="http://schemas.microsoft.com/office/drawing/2014/main" id="{C91C9224-87BD-42DD-BFEF-051798DF2A6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7" name="Text Box 70">
          <a:extLst>
            <a:ext uri="{FF2B5EF4-FFF2-40B4-BE49-F238E27FC236}">
              <a16:creationId xmlns:a16="http://schemas.microsoft.com/office/drawing/2014/main" id="{9D37C89B-EBD5-4D7E-89E0-A0F3808B120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8" name="Text Box 71">
          <a:extLst>
            <a:ext uri="{FF2B5EF4-FFF2-40B4-BE49-F238E27FC236}">
              <a16:creationId xmlns:a16="http://schemas.microsoft.com/office/drawing/2014/main" id="{074F85BC-1465-44E3-A521-732A6D1E724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9" name="Text Box 72">
          <a:extLst>
            <a:ext uri="{FF2B5EF4-FFF2-40B4-BE49-F238E27FC236}">
              <a16:creationId xmlns:a16="http://schemas.microsoft.com/office/drawing/2014/main" id="{B45AEFF7-9040-4E60-8416-B4A64E2E573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0" name="Text Box 73">
          <a:extLst>
            <a:ext uri="{FF2B5EF4-FFF2-40B4-BE49-F238E27FC236}">
              <a16:creationId xmlns:a16="http://schemas.microsoft.com/office/drawing/2014/main" id="{DA8FB747-BE69-4EC9-A185-14790043139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1" name="Text Box 46">
          <a:extLst>
            <a:ext uri="{FF2B5EF4-FFF2-40B4-BE49-F238E27FC236}">
              <a16:creationId xmlns:a16="http://schemas.microsoft.com/office/drawing/2014/main" id="{3CC5D969-18D8-4C7C-BE18-EF52758338E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2" name="Text Box 43">
          <a:extLst>
            <a:ext uri="{FF2B5EF4-FFF2-40B4-BE49-F238E27FC236}">
              <a16:creationId xmlns:a16="http://schemas.microsoft.com/office/drawing/2014/main" id="{8A24F705-6E53-4D1C-AFC7-D71254B7F3B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3" name="Text Box 46">
          <a:extLst>
            <a:ext uri="{FF2B5EF4-FFF2-40B4-BE49-F238E27FC236}">
              <a16:creationId xmlns:a16="http://schemas.microsoft.com/office/drawing/2014/main" id="{09B02CF6-3D3F-46D6-B544-EA05A3F6ABF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4" name="Text Box 43">
          <a:extLst>
            <a:ext uri="{FF2B5EF4-FFF2-40B4-BE49-F238E27FC236}">
              <a16:creationId xmlns:a16="http://schemas.microsoft.com/office/drawing/2014/main" id="{38E566AD-ABD0-4FE2-8BF2-91A6C07D289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5" name="Text Box 68">
          <a:extLst>
            <a:ext uri="{FF2B5EF4-FFF2-40B4-BE49-F238E27FC236}">
              <a16:creationId xmlns:a16="http://schemas.microsoft.com/office/drawing/2014/main" id="{E8B20F25-CE54-4ACA-8F7B-3EA5657AC68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6" name="Text Box 69">
          <a:extLst>
            <a:ext uri="{FF2B5EF4-FFF2-40B4-BE49-F238E27FC236}">
              <a16:creationId xmlns:a16="http://schemas.microsoft.com/office/drawing/2014/main" id="{A34003C1-505C-46B3-A537-36D9F5B206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7" name="Text Box 70">
          <a:extLst>
            <a:ext uri="{FF2B5EF4-FFF2-40B4-BE49-F238E27FC236}">
              <a16:creationId xmlns:a16="http://schemas.microsoft.com/office/drawing/2014/main" id="{4596538C-1701-4D9C-9F1A-3FF0CE6EC08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8" name="Text Box 71">
          <a:extLst>
            <a:ext uri="{FF2B5EF4-FFF2-40B4-BE49-F238E27FC236}">
              <a16:creationId xmlns:a16="http://schemas.microsoft.com/office/drawing/2014/main" id="{7A49CD48-B438-487D-B76B-78B29070768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9" name="Text Box 72">
          <a:extLst>
            <a:ext uri="{FF2B5EF4-FFF2-40B4-BE49-F238E27FC236}">
              <a16:creationId xmlns:a16="http://schemas.microsoft.com/office/drawing/2014/main" id="{E757B9AF-35EF-40CD-A802-54A4F3F5031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90" name="Text Box 73">
          <a:extLst>
            <a:ext uri="{FF2B5EF4-FFF2-40B4-BE49-F238E27FC236}">
              <a16:creationId xmlns:a16="http://schemas.microsoft.com/office/drawing/2014/main" id="{59DF6736-2353-483B-B804-21C1B6DF1D4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id="{3326F757-0B89-4C4E-8C8D-FCAC39A57BC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186D6039-2C26-4EF9-94F9-03BA8CC45E1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3" name="Text Box 46">
          <a:extLst>
            <a:ext uri="{FF2B5EF4-FFF2-40B4-BE49-F238E27FC236}">
              <a16:creationId xmlns:a16="http://schemas.microsoft.com/office/drawing/2014/main" id="{E55535F7-116E-470C-A0D0-D2B146E392D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4" name="Text Box 43">
          <a:extLst>
            <a:ext uri="{FF2B5EF4-FFF2-40B4-BE49-F238E27FC236}">
              <a16:creationId xmlns:a16="http://schemas.microsoft.com/office/drawing/2014/main" id="{4E28DD75-AAE8-4A64-A952-C4204328382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5" name="Text Box 68">
          <a:extLst>
            <a:ext uri="{FF2B5EF4-FFF2-40B4-BE49-F238E27FC236}">
              <a16:creationId xmlns:a16="http://schemas.microsoft.com/office/drawing/2014/main" id="{6671C989-F112-4B48-B669-61DB676A37F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6" name="Text Box 69">
          <a:extLst>
            <a:ext uri="{FF2B5EF4-FFF2-40B4-BE49-F238E27FC236}">
              <a16:creationId xmlns:a16="http://schemas.microsoft.com/office/drawing/2014/main" id="{8160388A-56C8-4578-9D29-C6E1130AD85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7" name="Text Box 70">
          <a:extLst>
            <a:ext uri="{FF2B5EF4-FFF2-40B4-BE49-F238E27FC236}">
              <a16:creationId xmlns:a16="http://schemas.microsoft.com/office/drawing/2014/main" id="{639E2D91-95C0-4AD0-9182-B8F36333101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8" name="Text Box 71">
          <a:extLst>
            <a:ext uri="{FF2B5EF4-FFF2-40B4-BE49-F238E27FC236}">
              <a16:creationId xmlns:a16="http://schemas.microsoft.com/office/drawing/2014/main" id="{97AC6AEF-B150-460D-A91F-B4CED0E8614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9" name="Text Box 72">
          <a:extLst>
            <a:ext uri="{FF2B5EF4-FFF2-40B4-BE49-F238E27FC236}">
              <a16:creationId xmlns:a16="http://schemas.microsoft.com/office/drawing/2014/main" id="{5453DF54-8260-4477-B6C6-FCCDEA9951C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00" name="Text Box 73">
          <a:extLst>
            <a:ext uri="{FF2B5EF4-FFF2-40B4-BE49-F238E27FC236}">
              <a16:creationId xmlns:a16="http://schemas.microsoft.com/office/drawing/2014/main" id="{8C86DF37-BF86-4F05-BB2B-E7C92A0843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1" name="Text Box 46">
          <a:extLst>
            <a:ext uri="{FF2B5EF4-FFF2-40B4-BE49-F238E27FC236}">
              <a16:creationId xmlns:a16="http://schemas.microsoft.com/office/drawing/2014/main" id="{554740DA-9550-47C7-8775-DC0ABB7D60B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2" name="Text Box 43">
          <a:extLst>
            <a:ext uri="{FF2B5EF4-FFF2-40B4-BE49-F238E27FC236}">
              <a16:creationId xmlns:a16="http://schemas.microsoft.com/office/drawing/2014/main" id="{1E58C87D-9A12-495B-9B3C-75CB4E5699C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3" name="Text Box 46">
          <a:extLst>
            <a:ext uri="{FF2B5EF4-FFF2-40B4-BE49-F238E27FC236}">
              <a16:creationId xmlns:a16="http://schemas.microsoft.com/office/drawing/2014/main" id="{F96418A3-93C3-416B-93CB-D6D47A17CA9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4" name="Text Box 43">
          <a:extLst>
            <a:ext uri="{FF2B5EF4-FFF2-40B4-BE49-F238E27FC236}">
              <a16:creationId xmlns:a16="http://schemas.microsoft.com/office/drawing/2014/main" id="{83023AD3-9193-4EDA-86A2-B8408D44349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205" name="Text Box 10">
          <a:extLst>
            <a:ext uri="{FF2B5EF4-FFF2-40B4-BE49-F238E27FC236}">
              <a16:creationId xmlns:a16="http://schemas.microsoft.com/office/drawing/2014/main" id="{5C1D3A08-69AD-4467-AC83-1E771F068CD9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206" name="Text Box 11">
          <a:extLst>
            <a:ext uri="{FF2B5EF4-FFF2-40B4-BE49-F238E27FC236}">
              <a16:creationId xmlns:a16="http://schemas.microsoft.com/office/drawing/2014/main" id="{15E268E1-EB49-444E-AE77-88F19B316695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7" name="Text Box 65">
          <a:extLst>
            <a:ext uri="{FF2B5EF4-FFF2-40B4-BE49-F238E27FC236}">
              <a16:creationId xmlns:a16="http://schemas.microsoft.com/office/drawing/2014/main" id="{B7EDBC33-3241-4064-8542-AA4A7AA52C2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8" name="Text Box 91">
          <a:extLst>
            <a:ext uri="{FF2B5EF4-FFF2-40B4-BE49-F238E27FC236}">
              <a16:creationId xmlns:a16="http://schemas.microsoft.com/office/drawing/2014/main" id="{CEB4328B-9707-4241-A46D-248FEA8C62E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9" name="Text Box 65">
          <a:extLst>
            <a:ext uri="{FF2B5EF4-FFF2-40B4-BE49-F238E27FC236}">
              <a16:creationId xmlns:a16="http://schemas.microsoft.com/office/drawing/2014/main" id="{E06D4576-6C00-4419-BD52-B12A219A487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10" name="Text Box 91">
          <a:extLst>
            <a:ext uri="{FF2B5EF4-FFF2-40B4-BE49-F238E27FC236}">
              <a16:creationId xmlns:a16="http://schemas.microsoft.com/office/drawing/2014/main" id="{5A4B81C2-4475-45A8-BCA0-0D711A30E4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11" name="Text Box 46">
          <a:extLst>
            <a:ext uri="{FF2B5EF4-FFF2-40B4-BE49-F238E27FC236}">
              <a16:creationId xmlns:a16="http://schemas.microsoft.com/office/drawing/2014/main" id="{C45D8792-EECB-459E-A9D5-66FAB3F58F74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12" name="Text Box 43">
          <a:extLst>
            <a:ext uri="{FF2B5EF4-FFF2-40B4-BE49-F238E27FC236}">
              <a16:creationId xmlns:a16="http://schemas.microsoft.com/office/drawing/2014/main" id="{25F7319E-85BE-4EE8-A832-7CA327FA7B8A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3" name="Text Box 68">
          <a:extLst>
            <a:ext uri="{FF2B5EF4-FFF2-40B4-BE49-F238E27FC236}">
              <a16:creationId xmlns:a16="http://schemas.microsoft.com/office/drawing/2014/main" id="{6FA0FE94-08EB-475D-9AC4-257490705EC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4" name="Text Box 69">
          <a:extLst>
            <a:ext uri="{FF2B5EF4-FFF2-40B4-BE49-F238E27FC236}">
              <a16:creationId xmlns:a16="http://schemas.microsoft.com/office/drawing/2014/main" id="{1D36F98F-01AF-48C3-96D8-A59C3D0E0B6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5" name="Text Box 70">
          <a:extLst>
            <a:ext uri="{FF2B5EF4-FFF2-40B4-BE49-F238E27FC236}">
              <a16:creationId xmlns:a16="http://schemas.microsoft.com/office/drawing/2014/main" id="{12C82646-2BB3-4CE9-A61B-B662E25337A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6" name="Text Box 71">
          <a:extLst>
            <a:ext uri="{FF2B5EF4-FFF2-40B4-BE49-F238E27FC236}">
              <a16:creationId xmlns:a16="http://schemas.microsoft.com/office/drawing/2014/main" id="{7C31E729-2194-466D-BD62-9239879731E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7" name="Text Box 72">
          <a:extLst>
            <a:ext uri="{FF2B5EF4-FFF2-40B4-BE49-F238E27FC236}">
              <a16:creationId xmlns:a16="http://schemas.microsoft.com/office/drawing/2014/main" id="{8CF8C6E7-E263-4A12-9BCD-2FA987E4D4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8" name="Text Box 73">
          <a:extLst>
            <a:ext uri="{FF2B5EF4-FFF2-40B4-BE49-F238E27FC236}">
              <a16:creationId xmlns:a16="http://schemas.microsoft.com/office/drawing/2014/main" id="{E435E401-F01B-40D0-9E7E-4E696481228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19" name="Text Box 46">
          <a:extLst>
            <a:ext uri="{FF2B5EF4-FFF2-40B4-BE49-F238E27FC236}">
              <a16:creationId xmlns:a16="http://schemas.microsoft.com/office/drawing/2014/main" id="{9DB52C53-1668-468A-B731-A241F9D1F3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0" name="Text Box 43">
          <a:extLst>
            <a:ext uri="{FF2B5EF4-FFF2-40B4-BE49-F238E27FC236}">
              <a16:creationId xmlns:a16="http://schemas.microsoft.com/office/drawing/2014/main" id="{BC59125A-11D6-4438-80ED-8EC07A0B73A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1" name="Text Box 46">
          <a:extLst>
            <a:ext uri="{FF2B5EF4-FFF2-40B4-BE49-F238E27FC236}">
              <a16:creationId xmlns:a16="http://schemas.microsoft.com/office/drawing/2014/main" id="{4D815A7A-EA2A-4362-9F4F-23B2FB6B5CF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2" name="Text Box 43">
          <a:extLst>
            <a:ext uri="{FF2B5EF4-FFF2-40B4-BE49-F238E27FC236}">
              <a16:creationId xmlns:a16="http://schemas.microsoft.com/office/drawing/2014/main" id="{77009794-466A-4D0F-B3FC-04C3D3CEE45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3" name="Text Box 68">
          <a:extLst>
            <a:ext uri="{FF2B5EF4-FFF2-40B4-BE49-F238E27FC236}">
              <a16:creationId xmlns:a16="http://schemas.microsoft.com/office/drawing/2014/main" id="{D989134C-4EF3-4BBF-A3C4-6BDBF9EF78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4" name="Text Box 69">
          <a:extLst>
            <a:ext uri="{FF2B5EF4-FFF2-40B4-BE49-F238E27FC236}">
              <a16:creationId xmlns:a16="http://schemas.microsoft.com/office/drawing/2014/main" id="{CD1F4675-4346-4D89-885E-1128505B5C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5" name="Text Box 70">
          <a:extLst>
            <a:ext uri="{FF2B5EF4-FFF2-40B4-BE49-F238E27FC236}">
              <a16:creationId xmlns:a16="http://schemas.microsoft.com/office/drawing/2014/main" id="{2C128EFB-8D1D-4D13-9114-CE79DAB7E5B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6" name="Text Box 71">
          <a:extLst>
            <a:ext uri="{FF2B5EF4-FFF2-40B4-BE49-F238E27FC236}">
              <a16:creationId xmlns:a16="http://schemas.microsoft.com/office/drawing/2014/main" id="{91FEE869-713E-416B-8E8E-81BA0DF4D4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7" name="Text Box 72">
          <a:extLst>
            <a:ext uri="{FF2B5EF4-FFF2-40B4-BE49-F238E27FC236}">
              <a16:creationId xmlns:a16="http://schemas.microsoft.com/office/drawing/2014/main" id="{38520A95-34D2-4689-872C-B75415930E3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8" name="Text Box 73">
          <a:extLst>
            <a:ext uri="{FF2B5EF4-FFF2-40B4-BE49-F238E27FC236}">
              <a16:creationId xmlns:a16="http://schemas.microsoft.com/office/drawing/2014/main" id="{4A090224-273A-430D-8E20-E69A8605F1B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9" name="Text Box 46">
          <a:extLst>
            <a:ext uri="{FF2B5EF4-FFF2-40B4-BE49-F238E27FC236}">
              <a16:creationId xmlns:a16="http://schemas.microsoft.com/office/drawing/2014/main" id="{14D28430-D5EF-4802-BB77-E526D02E154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0" name="Text Box 43">
          <a:extLst>
            <a:ext uri="{FF2B5EF4-FFF2-40B4-BE49-F238E27FC236}">
              <a16:creationId xmlns:a16="http://schemas.microsoft.com/office/drawing/2014/main" id="{A1C97A29-2E6A-45AE-827D-7721700BA34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1" name="Text Box 46">
          <a:extLst>
            <a:ext uri="{FF2B5EF4-FFF2-40B4-BE49-F238E27FC236}">
              <a16:creationId xmlns:a16="http://schemas.microsoft.com/office/drawing/2014/main" id="{4D243300-9C09-45D0-8D4F-F1A8754340E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2" name="Text Box 43">
          <a:extLst>
            <a:ext uri="{FF2B5EF4-FFF2-40B4-BE49-F238E27FC236}">
              <a16:creationId xmlns:a16="http://schemas.microsoft.com/office/drawing/2014/main" id="{5FFD7E7E-0E5B-4593-B3E7-5EBB830C664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3" name="Text Box 68">
          <a:extLst>
            <a:ext uri="{FF2B5EF4-FFF2-40B4-BE49-F238E27FC236}">
              <a16:creationId xmlns:a16="http://schemas.microsoft.com/office/drawing/2014/main" id="{08593DF1-5271-40A3-ABE4-8D50ADAAB4F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4" name="Text Box 69">
          <a:extLst>
            <a:ext uri="{FF2B5EF4-FFF2-40B4-BE49-F238E27FC236}">
              <a16:creationId xmlns:a16="http://schemas.microsoft.com/office/drawing/2014/main" id="{A6CE4A18-D7DA-423B-8BEF-2CF6705D583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5" name="Text Box 70">
          <a:extLst>
            <a:ext uri="{FF2B5EF4-FFF2-40B4-BE49-F238E27FC236}">
              <a16:creationId xmlns:a16="http://schemas.microsoft.com/office/drawing/2014/main" id="{8D49A400-C998-4D72-8BA0-C3C89EFA958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6" name="Text Box 71">
          <a:extLst>
            <a:ext uri="{FF2B5EF4-FFF2-40B4-BE49-F238E27FC236}">
              <a16:creationId xmlns:a16="http://schemas.microsoft.com/office/drawing/2014/main" id="{F67F6E41-A4AB-4795-8DDE-E5C70890FE6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7" name="Text Box 72">
          <a:extLst>
            <a:ext uri="{FF2B5EF4-FFF2-40B4-BE49-F238E27FC236}">
              <a16:creationId xmlns:a16="http://schemas.microsoft.com/office/drawing/2014/main" id="{5A39ADDA-C0A0-4153-9ADA-FB916CF4C65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8" name="Text Box 73">
          <a:extLst>
            <a:ext uri="{FF2B5EF4-FFF2-40B4-BE49-F238E27FC236}">
              <a16:creationId xmlns:a16="http://schemas.microsoft.com/office/drawing/2014/main" id="{C3DF1CFA-0DED-4B08-9806-BA9B510C6BC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9" name="Text Box 46">
          <a:extLst>
            <a:ext uri="{FF2B5EF4-FFF2-40B4-BE49-F238E27FC236}">
              <a16:creationId xmlns:a16="http://schemas.microsoft.com/office/drawing/2014/main" id="{5B7A359B-38D4-4C6B-96CA-D54B27037C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40" name="Text Box 43">
          <a:extLst>
            <a:ext uri="{FF2B5EF4-FFF2-40B4-BE49-F238E27FC236}">
              <a16:creationId xmlns:a16="http://schemas.microsoft.com/office/drawing/2014/main" id="{EAE4C805-6B96-40C2-9ABA-C918BC2D17A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15CEEE3C-9622-42FD-85F9-75FDDD6EA84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42" name="Text Box 43">
          <a:extLst>
            <a:ext uri="{FF2B5EF4-FFF2-40B4-BE49-F238E27FC236}">
              <a16:creationId xmlns:a16="http://schemas.microsoft.com/office/drawing/2014/main" id="{FF7966ED-59C0-4BB2-98FA-3BEEC0014BB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3" name="Text Box 65">
          <a:extLst>
            <a:ext uri="{FF2B5EF4-FFF2-40B4-BE49-F238E27FC236}">
              <a16:creationId xmlns:a16="http://schemas.microsoft.com/office/drawing/2014/main" id="{15925462-F8ED-4EA1-8A37-EB327D4F51B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4" name="Text Box 91">
          <a:extLst>
            <a:ext uri="{FF2B5EF4-FFF2-40B4-BE49-F238E27FC236}">
              <a16:creationId xmlns:a16="http://schemas.microsoft.com/office/drawing/2014/main" id="{B2A838CC-CEA0-4B94-B7ED-A1B3348F37B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5" name="Text Box 65">
          <a:extLst>
            <a:ext uri="{FF2B5EF4-FFF2-40B4-BE49-F238E27FC236}">
              <a16:creationId xmlns:a16="http://schemas.microsoft.com/office/drawing/2014/main" id="{F2896CB7-01F7-434A-9904-02322D5EC9A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6" name="Text Box 91">
          <a:extLst>
            <a:ext uri="{FF2B5EF4-FFF2-40B4-BE49-F238E27FC236}">
              <a16:creationId xmlns:a16="http://schemas.microsoft.com/office/drawing/2014/main" id="{7EEEBAB6-FFDE-4E5B-AA28-43D5090F85C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47" name="Text Box 46">
          <a:extLst>
            <a:ext uri="{FF2B5EF4-FFF2-40B4-BE49-F238E27FC236}">
              <a16:creationId xmlns:a16="http://schemas.microsoft.com/office/drawing/2014/main" id="{3E49E69B-5D8C-4404-900A-E3B3DF7290E0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48" name="Text Box 43">
          <a:extLst>
            <a:ext uri="{FF2B5EF4-FFF2-40B4-BE49-F238E27FC236}">
              <a16:creationId xmlns:a16="http://schemas.microsoft.com/office/drawing/2014/main" id="{BB845F1F-77A9-4519-832F-664434D9652E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9" name="Text Box 68">
          <a:extLst>
            <a:ext uri="{FF2B5EF4-FFF2-40B4-BE49-F238E27FC236}">
              <a16:creationId xmlns:a16="http://schemas.microsoft.com/office/drawing/2014/main" id="{4F898CEB-7F9B-42FC-BBD9-7EB9763B95E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0" name="Text Box 69">
          <a:extLst>
            <a:ext uri="{FF2B5EF4-FFF2-40B4-BE49-F238E27FC236}">
              <a16:creationId xmlns:a16="http://schemas.microsoft.com/office/drawing/2014/main" id="{D1D71F82-FD24-4F5A-A123-B4B8C37F1F8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1" name="Text Box 70">
          <a:extLst>
            <a:ext uri="{FF2B5EF4-FFF2-40B4-BE49-F238E27FC236}">
              <a16:creationId xmlns:a16="http://schemas.microsoft.com/office/drawing/2014/main" id="{F16996B7-3626-484C-B013-C116D016995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2" name="Text Box 71">
          <a:extLst>
            <a:ext uri="{FF2B5EF4-FFF2-40B4-BE49-F238E27FC236}">
              <a16:creationId xmlns:a16="http://schemas.microsoft.com/office/drawing/2014/main" id="{B10EA235-A65C-4D03-85B9-D66C02709FA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3" name="Text Box 72">
          <a:extLst>
            <a:ext uri="{FF2B5EF4-FFF2-40B4-BE49-F238E27FC236}">
              <a16:creationId xmlns:a16="http://schemas.microsoft.com/office/drawing/2014/main" id="{D593F6C2-14B5-45D9-BD15-BBF574A5BE7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4" name="Text Box 73">
          <a:extLst>
            <a:ext uri="{FF2B5EF4-FFF2-40B4-BE49-F238E27FC236}">
              <a16:creationId xmlns:a16="http://schemas.microsoft.com/office/drawing/2014/main" id="{98309D36-6120-4415-A8A5-815172590AB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5" name="Text Box 46">
          <a:extLst>
            <a:ext uri="{FF2B5EF4-FFF2-40B4-BE49-F238E27FC236}">
              <a16:creationId xmlns:a16="http://schemas.microsoft.com/office/drawing/2014/main" id="{EB58C689-785C-4738-B260-F52D7BD1CF0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6" name="Text Box 43">
          <a:extLst>
            <a:ext uri="{FF2B5EF4-FFF2-40B4-BE49-F238E27FC236}">
              <a16:creationId xmlns:a16="http://schemas.microsoft.com/office/drawing/2014/main" id="{49A58651-308E-443E-AEDE-C383416BE7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7" name="Text Box 46">
          <a:extLst>
            <a:ext uri="{FF2B5EF4-FFF2-40B4-BE49-F238E27FC236}">
              <a16:creationId xmlns:a16="http://schemas.microsoft.com/office/drawing/2014/main" id="{B077BD36-0F4B-42C6-93DD-08995EDBEA4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8" name="Text Box 43">
          <a:extLst>
            <a:ext uri="{FF2B5EF4-FFF2-40B4-BE49-F238E27FC236}">
              <a16:creationId xmlns:a16="http://schemas.microsoft.com/office/drawing/2014/main" id="{83281B40-4C64-4432-A17D-29A91F53C12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9" name="Text Box 68">
          <a:extLst>
            <a:ext uri="{FF2B5EF4-FFF2-40B4-BE49-F238E27FC236}">
              <a16:creationId xmlns:a16="http://schemas.microsoft.com/office/drawing/2014/main" id="{F4D14B05-7EEA-41E6-BD5D-C213B3ED516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0" name="Text Box 69">
          <a:extLst>
            <a:ext uri="{FF2B5EF4-FFF2-40B4-BE49-F238E27FC236}">
              <a16:creationId xmlns:a16="http://schemas.microsoft.com/office/drawing/2014/main" id="{12D9454A-56C1-4DF5-8BC3-8AF34DA296B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1" name="Text Box 70">
          <a:extLst>
            <a:ext uri="{FF2B5EF4-FFF2-40B4-BE49-F238E27FC236}">
              <a16:creationId xmlns:a16="http://schemas.microsoft.com/office/drawing/2014/main" id="{AE186003-9EE6-4050-BE2E-EE683174F0D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2" name="Text Box 71">
          <a:extLst>
            <a:ext uri="{FF2B5EF4-FFF2-40B4-BE49-F238E27FC236}">
              <a16:creationId xmlns:a16="http://schemas.microsoft.com/office/drawing/2014/main" id="{A9463F72-E7FA-46D4-90A2-6AD5A8AA616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3" name="Text Box 72">
          <a:extLst>
            <a:ext uri="{FF2B5EF4-FFF2-40B4-BE49-F238E27FC236}">
              <a16:creationId xmlns:a16="http://schemas.microsoft.com/office/drawing/2014/main" id="{B22903C9-6BC3-4A79-AFFF-6DF472EBD6C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4" name="Text Box 73">
          <a:extLst>
            <a:ext uri="{FF2B5EF4-FFF2-40B4-BE49-F238E27FC236}">
              <a16:creationId xmlns:a16="http://schemas.microsoft.com/office/drawing/2014/main" id="{24E1DC2C-D255-4E70-A773-99668DC3C5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5" name="Text Box 46">
          <a:extLst>
            <a:ext uri="{FF2B5EF4-FFF2-40B4-BE49-F238E27FC236}">
              <a16:creationId xmlns:a16="http://schemas.microsoft.com/office/drawing/2014/main" id="{D29FAC38-A48C-40B6-8220-AB4AE97B518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6" name="Text Box 43">
          <a:extLst>
            <a:ext uri="{FF2B5EF4-FFF2-40B4-BE49-F238E27FC236}">
              <a16:creationId xmlns:a16="http://schemas.microsoft.com/office/drawing/2014/main" id="{FE5325BD-C5B0-40AB-A9F2-2B9E2FF3696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7" name="Text Box 46">
          <a:extLst>
            <a:ext uri="{FF2B5EF4-FFF2-40B4-BE49-F238E27FC236}">
              <a16:creationId xmlns:a16="http://schemas.microsoft.com/office/drawing/2014/main" id="{C8014E95-E040-4458-B32F-82BAE6C9EB4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8" name="Text Box 43">
          <a:extLst>
            <a:ext uri="{FF2B5EF4-FFF2-40B4-BE49-F238E27FC236}">
              <a16:creationId xmlns:a16="http://schemas.microsoft.com/office/drawing/2014/main" id="{ECF4E09E-2C53-4F44-AC12-2EA03054104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69" name="Text Box 68">
          <a:extLst>
            <a:ext uri="{FF2B5EF4-FFF2-40B4-BE49-F238E27FC236}">
              <a16:creationId xmlns:a16="http://schemas.microsoft.com/office/drawing/2014/main" id="{050282BF-7DD0-481D-B58C-BDC2B5748BA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70" name="Text Box 69">
          <a:extLst>
            <a:ext uri="{FF2B5EF4-FFF2-40B4-BE49-F238E27FC236}">
              <a16:creationId xmlns:a16="http://schemas.microsoft.com/office/drawing/2014/main" id="{A14F0777-A957-489E-846F-4AFEBE521D3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71" name="Text Box 70">
          <a:extLst>
            <a:ext uri="{FF2B5EF4-FFF2-40B4-BE49-F238E27FC236}">
              <a16:creationId xmlns:a16="http://schemas.microsoft.com/office/drawing/2014/main" id="{F342D032-08F7-4976-A430-6B48248CC80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72" name="Text Box 71">
          <a:extLst>
            <a:ext uri="{FF2B5EF4-FFF2-40B4-BE49-F238E27FC236}">
              <a16:creationId xmlns:a16="http://schemas.microsoft.com/office/drawing/2014/main" id="{4ED831A6-37EF-4032-8244-D66E16FD462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73" name="Text Box 72">
          <a:extLst>
            <a:ext uri="{FF2B5EF4-FFF2-40B4-BE49-F238E27FC236}">
              <a16:creationId xmlns:a16="http://schemas.microsoft.com/office/drawing/2014/main" id="{50E23463-E9D5-4BB0-B1EF-E1FD4DFD55E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74" name="Text Box 73">
          <a:extLst>
            <a:ext uri="{FF2B5EF4-FFF2-40B4-BE49-F238E27FC236}">
              <a16:creationId xmlns:a16="http://schemas.microsoft.com/office/drawing/2014/main" id="{879EAD64-FB31-4205-BEFF-866E04A849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75" name="Text Box 46">
          <a:extLst>
            <a:ext uri="{FF2B5EF4-FFF2-40B4-BE49-F238E27FC236}">
              <a16:creationId xmlns:a16="http://schemas.microsoft.com/office/drawing/2014/main" id="{15257F17-3085-41AA-A327-DAC3020B6DE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76" name="Text Box 43">
          <a:extLst>
            <a:ext uri="{FF2B5EF4-FFF2-40B4-BE49-F238E27FC236}">
              <a16:creationId xmlns:a16="http://schemas.microsoft.com/office/drawing/2014/main" id="{001A3B7C-DC89-4C1D-BB44-B4346BFFA84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77" name="Text Box 46">
          <a:extLst>
            <a:ext uri="{FF2B5EF4-FFF2-40B4-BE49-F238E27FC236}">
              <a16:creationId xmlns:a16="http://schemas.microsoft.com/office/drawing/2014/main" id="{D3DA2093-67DF-4D72-91C3-80FFF678A66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78" name="Text Box 43">
          <a:extLst>
            <a:ext uri="{FF2B5EF4-FFF2-40B4-BE49-F238E27FC236}">
              <a16:creationId xmlns:a16="http://schemas.microsoft.com/office/drawing/2014/main" id="{817804CC-83B3-4959-8E52-886ACE0F2F2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79" name="Text Box 65">
          <a:extLst>
            <a:ext uri="{FF2B5EF4-FFF2-40B4-BE49-F238E27FC236}">
              <a16:creationId xmlns:a16="http://schemas.microsoft.com/office/drawing/2014/main" id="{B3DA1EB3-5852-4D74-A0B5-64435BC8266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80" name="Text Box 91">
          <a:extLst>
            <a:ext uri="{FF2B5EF4-FFF2-40B4-BE49-F238E27FC236}">
              <a16:creationId xmlns:a16="http://schemas.microsoft.com/office/drawing/2014/main" id="{CDBAB00A-5E98-4FD2-BCC1-3F6A804EF20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81" name="Text Box 65">
          <a:extLst>
            <a:ext uri="{FF2B5EF4-FFF2-40B4-BE49-F238E27FC236}">
              <a16:creationId xmlns:a16="http://schemas.microsoft.com/office/drawing/2014/main" id="{3D4618F1-B49C-4492-BBEE-7C252CF5BE3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82" name="Text Box 91">
          <a:extLst>
            <a:ext uri="{FF2B5EF4-FFF2-40B4-BE49-F238E27FC236}">
              <a16:creationId xmlns:a16="http://schemas.microsoft.com/office/drawing/2014/main" id="{B8FF6ACC-2C8C-4414-84D8-8BB335F8580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83" name="Text Box 46">
          <a:extLst>
            <a:ext uri="{FF2B5EF4-FFF2-40B4-BE49-F238E27FC236}">
              <a16:creationId xmlns:a16="http://schemas.microsoft.com/office/drawing/2014/main" id="{F25EC28B-C040-48C2-A9C0-C2A7CF7635B4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84" name="Text Box 43">
          <a:extLst>
            <a:ext uri="{FF2B5EF4-FFF2-40B4-BE49-F238E27FC236}">
              <a16:creationId xmlns:a16="http://schemas.microsoft.com/office/drawing/2014/main" id="{A4A37E56-153E-48F6-A2CE-BD313F641657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85" name="Text Box 68">
          <a:extLst>
            <a:ext uri="{FF2B5EF4-FFF2-40B4-BE49-F238E27FC236}">
              <a16:creationId xmlns:a16="http://schemas.microsoft.com/office/drawing/2014/main" id="{5A4E34BB-750F-49E2-897D-0B62161A454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86" name="Text Box 69">
          <a:extLst>
            <a:ext uri="{FF2B5EF4-FFF2-40B4-BE49-F238E27FC236}">
              <a16:creationId xmlns:a16="http://schemas.microsoft.com/office/drawing/2014/main" id="{65A8EF7B-7C10-412C-9DCF-2D65EA9737D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87" name="Text Box 70">
          <a:extLst>
            <a:ext uri="{FF2B5EF4-FFF2-40B4-BE49-F238E27FC236}">
              <a16:creationId xmlns:a16="http://schemas.microsoft.com/office/drawing/2014/main" id="{7B12A950-74F8-4B9B-909C-11EAC093BDC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88" name="Text Box 71">
          <a:extLst>
            <a:ext uri="{FF2B5EF4-FFF2-40B4-BE49-F238E27FC236}">
              <a16:creationId xmlns:a16="http://schemas.microsoft.com/office/drawing/2014/main" id="{834E7A45-E44F-444D-9C03-337508BF15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89" name="Text Box 72">
          <a:extLst>
            <a:ext uri="{FF2B5EF4-FFF2-40B4-BE49-F238E27FC236}">
              <a16:creationId xmlns:a16="http://schemas.microsoft.com/office/drawing/2014/main" id="{16FDD77F-48B2-46C5-A0ED-43CEEF9E706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0" name="Text Box 73">
          <a:extLst>
            <a:ext uri="{FF2B5EF4-FFF2-40B4-BE49-F238E27FC236}">
              <a16:creationId xmlns:a16="http://schemas.microsoft.com/office/drawing/2014/main" id="{C9682540-9E78-451E-987F-F0E1B76BE0A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91" name="Text Box 46">
          <a:extLst>
            <a:ext uri="{FF2B5EF4-FFF2-40B4-BE49-F238E27FC236}">
              <a16:creationId xmlns:a16="http://schemas.microsoft.com/office/drawing/2014/main" id="{D533CF92-3864-4C56-9A66-2EBF454698A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92" name="Text Box 43">
          <a:extLst>
            <a:ext uri="{FF2B5EF4-FFF2-40B4-BE49-F238E27FC236}">
              <a16:creationId xmlns:a16="http://schemas.microsoft.com/office/drawing/2014/main" id="{156C7D23-FD14-4C25-AACF-79F947EC5EA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93" name="Text Box 46">
          <a:extLst>
            <a:ext uri="{FF2B5EF4-FFF2-40B4-BE49-F238E27FC236}">
              <a16:creationId xmlns:a16="http://schemas.microsoft.com/office/drawing/2014/main" id="{3B22991A-4A89-426A-A3A3-D255EB146AD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94" name="Text Box 43">
          <a:extLst>
            <a:ext uri="{FF2B5EF4-FFF2-40B4-BE49-F238E27FC236}">
              <a16:creationId xmlns:a16="http://schemas.microsoft.com/office/drawing/2014/main" id="{FFEFC763-348E-4E57-875E-37993D73540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5" name="Text Box 68">
          <a:extLst>
            <a:ext uri="{FF2B5EF4-FFF2-40B4-BE49-F238E27FC236}">
              <a16:creationId xmlns:a16="http://schemas.microsoft.com/office/drawing/2014/main" id="{66716AC8-CA06-4DBE-9F12-43007D1C14D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6" name="Text Box 69">
          <a:extLst>
            <a:ext uri="{FF2B5EF4-FFF2-40B4-BE49-F238E27FC236}">
              <a16:creationId xmlns:a16="http://schemas.microsoft.com/office/drawing/2014/main" id="{7CDF452E-F385-45DC-BAB4-ECA7FA8408B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7" name="Text Box 70">
          <a:extLst>
            <a:ext uri="{FF2B5EF4-FFF2-40B4-BE49-F238E27FC236}">
              <a16:creationId xmlns:a16="http://schemas.microsoft.com/office/drawing/2014/main" id="{7DFDF02C-5A98-4FBC-B504-CDF657CFB85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8" name="Text Box 71">
          <a:extLst>
            <a:ext uri="{FF2B5EF4-FFF2-40B4-BE49-F238E27FC236}">
              <a16:creationId xmlns:a16="http://schemas.microsoft.com/office/drawing/2014/main" id="{A492093C-D620-4790-A224-9BDDE67FEBF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99" name="Text Box 72">
          <a:extLst>
            <a:ext uri="{FF2B5EF4-FFF2-40B4-BE49-F238E27FC236}">
              <a16:creationId xmlns:a16="http://schemas.microsoft.com/office/drawing/2014/main" id="{76A4D4B8-D5A9-4553-93A1-135AB50F641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00" name="Text Box 73">
          <a:extLst>
            <a:ext uri="{FF2B5EF4-FFF2-40B4-BE49-F238E27FC236}">
              <a16:creationId xmlns:a16="http://schemas.microsoft.com/office/drawing/2014/main" id="{187D6865-65BD-4AD0-860F-C7B9CAE342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01" name="Text Box 46">
          <a:extLst>
            <a:ext uri="{FF2B5EF4-FFF2-40B4-BE49-F238E27FC236}">
              <a16:creationId xmlns:a16="http://schemas.microsoft.com/office/drawing/2014/main" id="{9A11C89D-8776-47CD-BAE5-F3AF3BB99A0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02" name="Text Box 43">
          <a:extLst>
            <a:ext uri="{FF2B5EF4-FFF2-40B4-BE49-F238E27FC236}">
              <a16:creationId xmlns:a16="http://schemas.microsoft.com/office/drawing/2014/main" id="{37140EAC-E5A4-445A-9FA0-7592188B448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03" name="Text Box 46">
          <a:extLst>
            <a:ext uri="{FF2B5EF4-FFF2-40B4-BE49-F238E27FC236}">
              <a16:creationId xmlns:a16="http://schemas.microsoft.com/office/drawing/2014/main" id="{B41A6DCC-DA57-43AB-8C5B-124B2CE0BFD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04" name="Text Box 43">
          <a:extLst>
            <a:ext uri="{FF2B5EF4-FFF2-40B4-BE49-F238E27FC236}">
              <a16:creationId xmlns:a16="http://schemas.microsoft.com/office/drawing/2014/main" id="{221D40E1-47EE-4B5F-AC90-138E1EDF50E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05" name="Text Box 68">
          <a:extLst>
            <a:ext uri="{FF2B5EF4-FFF2-40B4-BE49-F238E27FC236}">
              <a16:creationId xmlns:a16="http://schemas.microsoft.com/office/drawing/2014/main" id="{688A339D-30F5-4FD3-99A5-040261675D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06" name="Text Box 69">
          <a:extLst>
            <a:ext uri="{FF2B5EF4-FFF2-40B4-BE49-F238E27FC236}">
              <a16:creationId xmlns:a16="http://schemas.microsoft.com/office/drawing/2014/main" id="{F7030F95-70E7-4131-9DAB-47AAACF9021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07" name="Text Box 70">
          <a:extLst>
            <a:ext uri="{FF2B5EF4-FFF2-40B4-BE49-F238E27FC236}">
              <a16:creationId xmlns:a16="http://schemas.microsoft.com/office/drawing/2014/main" id="{58209D7D-228D-4883-8755-7B36FA185E6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08" name="Text Box 71">
          <a:extLst>
            <a:ext uri="{FF2B5EF4-FFF2-40B4-BE49-F238E27FC236}">
              <a16:creationId xmlns:a16="http://schemas.microsoft.com/office/drawing/2014/main" id="{24C4B0F0-B3A4-446B-8686-4436DAD01B9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09" name="Text Box 72">
          <a:extLst>
            <a:ext uri="{FF2B5EF4-FFF2-40B4-BE49-F238E27FC236}">
              <a16:creationId xmlns:a16="http://schemas.microsoft.com/office/drawing/2014/main" id="{CBC88342-E2DD-40E4-8E3F-111AAA1E49A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10" name="Text Box 73">
          <a:extLst>
            <a:ext uri="{FF2B5EF4-FFF2-40B4-BE49-F238E27FC236}">
              <a16:creationId xmlns:a16="http://schemas.microsoft.com/office/drawing/2014/main" id="{4810455F-C15D-4836-B8A5-41EDA420122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11" name="Text Box 46">
          <a:extLst>
            <a:ext uri="{FF2B5EF4-FFF2-40B4-BE49-F238E27FC236}">
              <a16:creationId xmlns:a16="http://schemas.microsoft.com/office/drawing/2014/main" id="{582A4506-FA92-4AF7-BE2E-58015F4ABA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12" name="Text Box 43">
          <a:extLst>
            <a:ext uri="{FF2B5EF4-FFF2-40B4-BE49-F238E27FC236}">
              <a16:creationId xmlns:a16="http://schemas.microsoft.com/office/drawing/2014/main" id="{CFF38F28-79BB-49A0-8DD2-0F320FC2AF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13" name="Text Box 46">
          <a:extLst>
            <a:ext uri="{FF2B5EF4-FFF2-40B4-BE49-F238E27FC236}">
              <a16:creationId xmlns:a16="http://schemas.microsoft.com/office/drawing/2014/main" id="{012F9B59-A10A-4243-A301-0C45A2394D2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14" name="Text Box 43">
          <a:extLst>
            <a:ext uri="{FF2B5EF4-FFF2-40B4-BE49-F238E27FC236}">
              <a16:creationId xmlns:a16="http://schemas.microsoft.com/office/drawing/2014/main" id="{AFA41ADD-BC40-438C-A1B3-5B2B8F727AC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15" name="Text Box 10">
          <a:extLst>
            <a:ext uri="{FF2B5EF4-FFF2-40B4-BE49-F238E27FC236}">
              <a16:creationId xmlns:a16="http://schemas.microsoft.com/office/drawing/2014/main" id="{DCD92BB5-BA54-428F-A747-55FCB3E63A4B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16" name="Text Box 11">
          <a:extLst>
            <a:ext uri="{FF2B5EF4-FFF2-40B4-BE49-F238E27FC236}">
              <a16:creationId xmlns:a16="http://schemas.microsoft.com/office/drawing/2014/main" id="{C17FE1D6-1B34-4E1A-8BF2-69E061B48AD6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17" name="Text Box 65">
          <a:extLst>
            <a:ext uri="{FF2B5EF4-FFF2-40B4-BE49-F238E27FC236}">
              <a16:creationId xmlns:a16="http://schemas.microsoft.com/office/drawing/2014/main" id="{5D1BCE8E-4567-4623-A911-CF761887709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18" name="Text Box 91">
          <a:extLst>
            <a:ext uri="{FF2B5EF4-FFF2-40B4-BE49-F238E27FC236}">
              <a16:creationId xmlns:a16="http://schemas.microsoft.com/office/drawing/2014/main" id="{248DF1F4-578A-43E4-83B8-52552AAB497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19" name="Text Box 65">
          <a:extLst>
            <a:ext uri="{FF2B5EF4-FFF2-40B4-BE49-F238E27FC236}">
              <a16:creationId xmlns:a16="http://schemas.microsoft.com/office/drawing/2014/main" id="{9F81A1D6-FCB4-4D95-B858-D5490D5A3CD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20" name="Text Box 91">
          <a:extLst>
            <a:ext uri="{FF2B5EF4-FFF2-40B4-BE49-F238E27FC236}">
              <a16:creationId xmlns:a16="http://schemas.microsoft.com/office/drawing/2014/main" id="{6A140A9A-3A71-4FB3-8305-86E29E77D71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21" name="Text Box 46">
          <a:extLst>
            <a:ext uri="{FF2B5EF4-FFF2-40B4-BE49-F238E27FC236}">
              <a16:creationId xmlns:a16="http://schemas.microsoft.com/office/drawing/2014/main" id="{7936D62B-090E-47D3-BEA3-ED6EA148B31F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22" name="Text Box 43">
          <a:extLst>
            <a:ext uri="{FF2B5EF4-FFF2-40B4-BE49-F238E27FC236}">
              <a16:creationId xmlns:a16="http://schemas.microsoft.com/office/drawing/2014/main" id="{07FE7444-253C-4CA9-8946-C0F7ED44CAF6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3" name="Text Box 68">
          <a:extLst>
            <a:ext uri="{FF2B5EF4-FFF2-40B4-BE49-F238E27FC236}">
              <a16:creationId xmlns:a16="http://schemas.microsoft.com/office/drawing/2014/main" id="{85D1A426-CA01-419F-B415-BDE1E52A41B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4" name="Text Box 69">
          <a:extLst>
            <a:ext uri="{FF2B5EF4-FFF2-40B4-BE49-F238E27FC236}">
              <a16:creationId xmlns:a16="http://schemas.microsoft.com/office/drawing/2014/main" id="{FBCF2B0F-5E59-4BC3-839E-C505AD86B49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5" name="Text Box 70">
          <a:extLst>
            <a:ext uri="{FF2B5EF4-FFF2-40B4-BE49-F238E27FC236}">
              <a16:creationId xmlns:a16="http://schemas.microsoft.com/office/drawing/2014/main" id="{366D6751-CA5A-4672-B44C-C31AD8CD3D5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6" name="Text Box 71">
          <a:extLst>
            <a:ext uri="{FF2B5EF4-FFF2-40B4-BE49-F238E27FC236}">
              <a16:creationId xmlns:a16="http://schemas.microsoft.com/office/drawing/2014/main" id="{277AE0D7-807E-467D-9E04-98FEB771BCF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7" name="Text Box 72">
          <a:extLst>
            <a:ext uri="{FF2B5EF4-FFF2-40B4-BE49-F238E27FC236}">
              <a16:creationId xmlns:a16="http://schemas.microsoft.com/office/drawing/2014/main" id="{D4D0DA9B-984C-4347-AE6C-007A3D24959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28" name="Text Box 73">
          <a:extLst>
            <a:ext uri="{FF2B5EF4-FFF2-40B4-BE49-F238E27FC236}">
              <a16:creationId xmlns:a16="http://schemas.microsoft.com/office/drawing/2014/main" id="{615213D3-5C66-4DFF-84C1-4D52B6DFC61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29" name="Text Box 46">
          <a:extLst>
            <a:ext uri="{FF2B5EF4-FFF2-40B4-BE49-F238E27FC236}">
              <a16:creationId xmlns:a16="http://schemas.microsoft.com/office/drawing/2014/main" id="{68F15F5D-3849-43AF-A0D6-E9DDB58186B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30" name="Text Box 43">
          <a:extLst>
            <a:ext uri="{FF2B5EF4-FFF2-40B4-BE49-F238E27FC236}">
              <a16:creationId xmlns:a16="http://schemas.microsoft.com/office/drawing/2014/main" id="{29C4334C-0016-48EA-B372-FFA831BF572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31" name="Text Box 46">
          <a:extLst>
            <a:ext uri="{FF2B5EF4-FFF2-40B4-BE49-F238E27FC236}">
              <a16:creationId xmlns:a16="http://schemas.microsoft.com/office/drawing/2014/main" id="{A6749308-07C4-410C-8B4C-DAE7E5A26F8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32" name="Text Box 43">
          <a:extLst>
            <a:ext uri="{FF2B5EF4-FFF2-40B4-BE49-F238E27FC236}">
              <a16:creationId xmlns:a16="http://schemas.microsoft.com/office/drawing/2014/main" id="{B6C69B8E-3F69-4F47-99D8-9A302F86F8E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3" name="Text Box 68">
          <a:extLst>
            <a:ext uri="{FF2B5EF4-FFF2-40B4-BE49-F238E27FC236}">
              <a16:creationId xmlns:a16="http://schemas.microsoft.com/office/drawing/2014/main" id="{DEBE6AD7-1778-4B56-92D3-6EB8AD87FD1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4" name="Text Box 69">
          <a:extLst>
            <a:ext uri="{FF2B5EF4-FFF2-40B4-BE49-F238E27FC236}">
              <a16:creationId xmlns:a16="http://schemas.microsoft.com/office/drawing/2014/main" id="{99BFA316-273A-4DA0-801F-45D4D5774F9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5" name="Text Box 70">
          <a:extLst>
            <a:ext uri="{FF2B5EF4-FFF2-40B4-BE49-F238E27FC236}">
              <a16:creationId xmlns:a16="http://schemas.microsoft.com/office/drawing/2014/main" id="{547EE451-40DA-4023-8C33-98CC9C1E7A9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6" name="Text Box 71">
          <a:extLst>
            <a:ext uri="{FF2B5EF4-FFF2-40B4-BE49-F238E27FC236}">
              <a16:creationId xmlns:a16="http://schemas.microsoft.com/office/drawing/2014/main" id="{DB182829-1426-463E-9460-5C52D69E409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7" name="Text Box 72">
          <a:extLst>
            <a:ext uri="{FF2B5EF4-FFF2-40B4-BE49-F238E27FC236}">
              <a16:creationId xmlns:a16="http://schemas.microsoft.com/office/drawing/2014/main" id="{C2C87AB3-2385-4C86-89E0-B5C60771EA4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38" name="Text Box 73">
          <a:extLst>
            <a:ext uri="{FF2B5EF4-FFF2-40B4-BE49-F238E27FC236}">
              <a16:creationId xmlns:a16="http://schemas.microsoft.com/office/drawing/2014/main" id="{1B748D59-359A-4B1B-A430-CF820721B2E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39" name="Text Box 46">
          <a:extLst>
            <a:ext uri="{FF2B5EF4-FFF2-40B4-BE49-F238E27FC236}">
              <a16:creationId xmlns:a16="http://schemas.microsoft.com/office/drawing/2014/main" id="{FD3A4053-F59D-4F41-8241-49E64056E04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40" name="Text Box 43">
          <a:extLst>
            <a:ext uri="{FF2B5EF4-FFF2-40B4-BE49-F238E27FC236}">
              <a16:creationId xmlns:a16="http://schemas.microsoft.com/office/drawing/2014/main" id="{31BBB9C9-0988-4BD3-9428-6394E3140B2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41" name="Text Box 46">
          <a:extLst>
            <a:ext uri="{FF2B5EF4-FFF2-40B4-BE49-F238E27FC236}">
              <a16:creationId xmlns:a16="http://schemas.microsoft.com/office/drawing/2014/main" id="{B604580D-5935-4975-9E82-F34B0AF8C74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42" name="Text Box 43">
          <a:extLst>
            <a:ext uri="{FF2B5EF4-FFF2-40B4-BE49-F238E27FC236}">
              <a16:creationId xmlns:a16="http://schemas.microsoft.com/office/drawing/2014/main" id="{14B3614D-C811-41EB-B53D-D8D57F6903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3" name="Text Box 68">
          <a:extLst>
            <a:ext uri="{FF2B5EF4-FFF2-40B4-BE49-F238E27FC236}">
              <a16:creationId xmlns:a16="http://schemas.microsoft.com/office/drawing/2014/main" id="{F3FEDAB2-CA61-495C-AABA-AA09BB75EBE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4" name="Text Box 69">
          <a:extLst>
            <a:ext uri="{FF2B5EF4-FFF2-40B4-BE49-F238E27FC236}">
              <a16:creationId xmlns:a16="http://schemas.microsoft.com/office/drawing/2014/main" id="{06531CB5-4951-4CD3-B1C4-478463CF97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5" name="Text Box 70">
          <a:extLst>
            <a:ext uri="{FF2B5EF4-FFF2-40B4-BE49-F238E27FC236}">
              <a16:creationId xmlns:a16="http://schemas.microsoft.com/office/drawing/2014/main" id="{C2BE2A39-BC7D-472C-BFAC-F007FE90DFF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6" name="Text Box 71">
          <a:extLst>
            <a:ext uri="{FF2B5EF4-FFF2-40B4-BE49-F238E27FC236}">
              <a16:creationId xmlns:a16="http://schemas.microsoft.com/office/drawing/2014/main" id="{CC04576B-F62A-4C0D-BC80-C327105BE29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7" name="Text Box 72">
          <a:extLst>
            <a:ext uri="{FF2B5EF4-FFF2-40B4-BE49-F238E27FC236}">
              <a16:creationId xmlns:a16="http://schemas.microsoft.com/office/drawing/2014/main" id="{28B4F5A8-B353-471F-BA82-0B492BB94D9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48" name="Text Box 73">
          <a:extLst>
            <a:ext uri="{FF2B5EF4-FFF2-40B4-BE49-F238E27FC236}">
              <a16:creationId xmlns:a16="http://schemas.microsoft.com/office/drawing/2014/main" id="{75DB7684-BB2B-408A-B8B9-6EAA14C7411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8B2FD7D2-D7A2-4DD6-86CE-480FA045D32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50" name="Text Box 43">
          <a:extLst>
            <a:ext uri="{FF2B5EF4-FFF2-40B4-BE49-F238E27FC236}">
              <a16:creationId xmlns:a16="http://schemas.microsoft.com/office/drawing/2014/main" id="{6ED199F5-0FFA-4824-82F6-3516316A9F0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51" name="Text Box 46">
          <a:extLst>
            <a:ext uri="{FF2B5EF4-FFF2-40B4-BE49-F238E27FC236}">
              <a16:creationId xmlns:a16="http://schemas.microsoft.com/office/drawing/2014/main" id="{66D710B3-F833-49F8-BC33-EFD7D0CD87D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52" name="Text Box 43">
          <a:extLst>
            <a:ext uri="{FF2B5EF4-FFF2-40B4-BE49-F238E27FC236}">
              <a16:creationId xmlns:a16="http://schemas.microsoft.com/office/drawing/2014/main" id="{7BB82C3B-7DB1-4470-AC74-33CCF219F03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53" name="Text Box 10">
          <a:extLst>
            <a:ext uri="{FF2B5EF4-FFF2-40B4-BE49-F238E27FC236}">
              <a16:creationId xmlns:a16="http://schemas.microsoft.com/office/drawing/2014/main" id="{A8DAF7E6-3B8E-4410-8E67-9E85E1DEE94F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54" name="Text Box 11">
          <a:extLst>
            <a:ext uri="{FF2B5EF4-FFF2-40B4-BE49-F238E27FC236}">
              <a16:creationId xmlns:a16="http://schemas.microsoft.com/office/drawing/2014/main" id="{3A741816-8B05-4C3F-8885-516988A0D66E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55" name="Text Box 65">
          <a:extLst>
            <a:ext uri="{FF2B5EF4-FFF2-40B4-BE49-F238E27FC236}">
              <a16:creationId xmlns:a16="http://schemas.microsoft.com/office/drawing/2014/main" id="{2E3C64EC-3FF9-4B4D-8B76-C1FC2E66EAF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56" name="Text Box 91">
          <a:extLst>
            <a:ext uri="{FF2B5EF4-FFF2-40B4-BE49-F238E27FC236}">
              <a16:creationId xmlns:a16="http://schemas.microsoft.com/office/drawing/2014/main" id="{7D2D76C8-F3E5-4C04-A6C0-9FA4A1199E9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57" name="Text Box 65">
          <a:extLst>
            <a:ext uri="{FF2B5EF4-FFF2-40B4-BE49-F238E27FC236}">
              <a16:creationId xmlns:a16="http://schemas.microsoft.com/office/drawing/2014/main" id="{AF07FB25-21EE-4C2B-BA0D-143B24D09C0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58" name="Text Box 91">
          <a:extLst>
            <a:ext uri="{FF2B5EF4-FFF2-40B4-BE49-F238E27FC236}">
              <a16:creationId xmlns:a16="http://schemas.microsoft.com/office/drawing/2014/main" id="{7AF4960A-A3F2-40A9-B154-A6AC5892E92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59" name="Text Box 46">
          <a:extLst>
            <a:ext uri="{FF2B5EF4-FFF2-40B4-BE49-F238E27FC236}">
              <a16:creationId xmlns:a16="http://schemas.microsoft.com/office/drawing/2014/main" id="{EE8F4E42-69BD-4310-9503-3F503D62F29E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60" name="Text Box 43">
          <a:extLst>
            <a:ext uri="{FF2B5EF4-FFF2-40B4-BE49-F238E27FC236}">
              <a16:creationId xmlns:a16="http://schemas.microsoft.com/office/drawing/2014/main" id="{85AFB045-B91E-4FAD-A273-6C12CE8345CA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1" name="Text Box 68">
          <a:extLst>
            <a:ext uri="{FF2B5EF4-FFF2-40B4-BE49-F238E27FC236}">
              <a16:creationId xmlns:a16="http://schemas.microsoft.com/office/drawing/2014/main" id="{16EFDA0F-4F32-4393-8100-D6AF982728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2" name="Text Box 69">
          <a:extLst>
            <a:ext uri="{FF2B5EF4-FFF2-40B4-BE49-F238E27FC236}">
              <a16:creationId xmlns:a16="http://schemas.microsoft.com/office/drawing/2014/main" id="{CB3985E9-CAE3-4A7D-906B-12647F8BCFE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3" name="Text Box 70">
          <a:extLst>
            <a:ext uri="{FF2B5EF4-FFF2-40B4-BE49-F238E27FC236}">
              <a16:creationId xmlns:a16="http://schemas.microsoft.com/office/drawing/2014/main" id="{6A861FDC-0294-4CB3-A226-D5977DA2B0B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4" name="Text Box 71">
          <a:extLst>
            <a:ext uri="{FF2B5EF4-FFF2-40B4-BE49-F238E27FC236}">
              <a16:creationId xmlns:a16="http://schemas.microsoft.com/office/drawing/2014/main" id="{7BD28216-E470-4FF5-8BF2-ADCA08416BE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5" name="Text Box 72">
          <a:extLst>
            <a:ext uri="{FF2B5EF4-FFF2-40B4-BE49-F238E27FC236}">
              <a16:creationId xmlns:a16="http://schemas.microsoft.com/office/drawing/2014/main" id="{F93F0FB7-F19F-4155-ACA7-A7BBB93C6CD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66" name="Text Box 73">
          <a:extLst>
            <a:ext uri="{FF2B5EF4-FFF2-40B4-BE49-F238E27FC236}">
              <a16:creationId xmlns:a16="http://schemas.microsoft.com/office/drawing/2014/main" id="{8BCE0C87-F2D3-4991-8FDA-21341C1D55F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67" name="Text Box 46">
          <a:extLst>
            <a:ext uri="{FF2B5EF4-FFF2-40B4-BE49-F238E27FC236}">
              <a16:creationId xmlns:a16="http://schemas.microsoft.com/office/drawing/2014/main" id="{A9A73C44-A679-442F-8229-3B005EE5415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68" name="Text Box 43">
          <a:extLst>
            <a:ext uri="{FF2B5EF4-FFF2-40B4-BE49-F238E27FC236}">
              <a16:creationId xmlns:a16="http://schemas.microsoft.com/office/drawing/2014/main" id="{C5DCEBBF-DE31-4D34-80BB-81D94324B35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69" name="Text Box 46">
          <a:extLst>
            <a:ext uri="{FF2B5EF4-FFF2-40B4-BE49-F238E27FC236}">
              <a16:creationId xmlns:a16="http://schemas.microsoft.com/office/drawing/2014/main" id="{81626651-20DE-4A03-B8EE-F5D28FAEDBD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70" name="Text Box 43">
          <a:extLst>
            <a:ext uri="{FF2B5EF4-FFF2-40B4-BE49-F238E27FC236}">
              <a16:creationId xmlns:a16="http://schemas.microsoft.com/office/drawing/2014/main" id="{EF6733C7-890F-4456-AAAC-5E42022CB56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1" name="Text Box 68">
          <a:extLst>
            <a:ext uri="{FF2B5EF4-FFF2-40B4-BE49-F238E27FC236}">
              <a16:creationId xmlns:a16="http://schemas.microsoft.com/office/drawing/2014/main" id="{2A1DAE0F-E20C-4122-A279-3E9665DD75F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2" name="Text Box 69">
          <a:extLst>
            <a:ext uri="{FF2B5EF4-FFF2-40B4-BE49-F238E27FC236}">
              <a16:creationId xmlns:a16="http://schemas.microsoft.com/office/drawing/2014/main" id="{E818474E-9B03-4888-B602-847AC1C247B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3" name="Text Box 70">
          <a:extLst>
            <a:ext uri="{FF2B5EF4-FFF2-40B4-BE49-F238E27FC236}">
              <a16:creationId xmlns:a16="http://schemas.microsoft.com/office/drawing/2014/main" id="{99C513C2-14F9-4F65-8841-24E8108A24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4" name="Text Box 71">
          <a:extLst>
            <a:ext uri="{FF2B5EF4-FFF2-40B4-BE49-F238E27FC236}">
              <a16:creationId xmlns:a16="http://schemas.microsoft.com/office/drawing/2014/main" id="{5796D493-9160-4A3D-878F-2CB6F635D36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5" name="Text Box 72">
          <a:extLst>
            <a:ext uri="{FF2B5EF4-FFF2-40B4-BE49-F238E27FC236}">
              <a16:creationId xmlns:a16="http://schemas.microsoft.com/office/drawing/2014/main" id="{3FCA2331-0BF3-4E4A-88C4-88A9E9A7B0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76" name="Text Box 73">
          <a:extLst>
            <a:ext uri="{FF2B5EF4-FFF2-40B4-BE49-F238E27FC236}">
              <a16:creationId xmlns:a16="http://schemas.microsoft.com/office/drawing/2014/main" id="{57190528-E818-49CB-ABCB-F6BF4F585FB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77" name="Text Box 46">
          <a:extLst>
            <a:ext uri="{FF2B5EF4-FFF2-40B4-BE49-F238E27FC236}">
              <a16:creationId xmlns:a16="http://schemas.microsoft.com/office/drawing/2014/main" id="{1D567AE6-C6F7-4561-A802-2ECF2D9DB2D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78" name="Text Box 43">
          <a:extLst>
            <a:ext uri="{FF2B5EF4-FFF2-40B4-BE49-F238E27FC236}">
              <a16:creationId xmlns:a16="http://schemas.microsoft.com/office/drawing/2014/main" id="{14DAEA12-B697-47EE-94A2-0F292CBF52B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79" name="Text Box 46">
          <a:extLst>
            <a:ext uri="{FF2B5EF4-FFF2-40B4-BE49-F238E27FC236}">
              <a16:creationId xmlns:a16="http://schemas.microsoft.com/office/drawing/2014/main" id="{E001BBE5-1653-4339-9908-00B6FD4C983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80" name="Text Box 43">
          <a:extLst>
            <a:ext uri="{FF2B5EF4-FFF2-40B4-BE49-F238E27FC236}">
              <a16:creationId xmlns:a16="http://schemas.microsoft.com/office/drawing/2014/main" id="{8DF0C691-3544-4BD0-A122-3BAF2F82A2E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1" name="Text Box 68">
          <a:extLst>
            <a:ext uri="{FF2B5EF4-FFF2-40B4-BE49-F238E27FC236}">
              <a16:creationId xmlns:a16="http://schemas.microsoft.com/office/drawing/2014/main" id="{0BC98A59-C197-436B-935E-464B9AC87B7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2" name="Text Box 69">
          <a:extLst>
            <a:ext uri="{FF2B5EF4-FFF2-40B4-BE49-F238E27FC236}">
              <a16:creationId xmlns:a16="http://schemas.microsoft.com/office/drawing/2014/main" id="{2E974C66-C932-4572-9E7B-EA3ACE24826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3" name="Text Box 70">
          <a:extLst>
            <a:ext uri="{FF2B5EF4-FFF2-40B4-BE49-F238E27FC236}">
              <a16:creationId xmlns:a16="http://schemas.microsoft.com/office/drawing/2014/main" id="{593A366F-601C-4628-9051-E1694108760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4" name="Text Box 71">
          <a:extLst>
            <a:ext uri="{FF2B5EF4-FFF2-40B4-BE49-F238E27FC236}">
              <a16:creationId xmlns:a16="http://schemas.microsoft.com/office/drawing/2014/main" id="{F754B167-8CA6-4D37-BAC7-2DDE8FEC8EE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5" name="Text Box 72">
          <a:extLst>
            <a:ext uri="{FF2B5EF4-FFF2-40B4-BE49-F238E27FC236}">
              <a16:creationId xmlns:a16="http://schemas.microsoft.com/office/drawing/2014/main" id="{46038AA1-4B68-46A1-8A25-8C25A0A927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386" name="Text Box 73">
          <a:extLst>
            <a:ext uri="{FF2B5EF4-FFF2-40B4-BE49-F238E27FC236}">
              <a16:creationId xmlns:a16="http://schemas.microsoft.com/office/drawing/2014/main" id="{AFCBD33B-2963-43B2-9F3D-ACE0886A9FB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87" name="Text Box 46">
          <a:extLst>
            <a:ext uri="{FF2B5EF4-FFF2-40B4-BE49-F238E27FC236}">
              <a16:creationId xmlns:a16="http://schemas.microsoft.com/office/drawing/2014/main" id="{B2175658-F197-4924-B000-B1F38D4BA36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88" name="Text Box 43">
          <a:extLst>
            <a:ext uri="{FF2B5EF4-FFF2-40B4-BE49-F238E27FC236}">
              <a16:creationId xmlns:a16="http://schemas.microsoft.com/office/drawing/2014/main" id="{42B4165D-8C23-422D-BE4E-9627A7ACAF1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89" name="Text Box 46">
          <a:extLst>
            <a:ext uri="{FF2B5EF4-FFF2-40B4-BE49-F238E27FC236}">
              <a16:creationId xmlns:a16="http://schemas.microsoft.com/office/drawing/2014/main" id="{BFE25217-EF6C-4DAD-901C-4810E991449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390" name="Text Box 43">
          <a:extLst>
            <a:ext uri="{FF2B5EF4-FFF2-40B4-BE49-F238E27FC236}">
              <a16:creationId xmlns:a16="http://schemas.microsoft.com/office/drawing/2014/main" id="{16656C8F-2469-4C0E-906D-7501774965E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91" name="Text Box 10">
          <a:extLst>
            <a:ext uri="{FF2B5EF4-FFF2-40B4-BE49-F238E27FC236}">
              <a16:creationId xmlns:a16="http://schemas.microsoft.com/office/drawing/2014/main" id="{96DAB2E4-58FF-4D4A-BE7A-4EB35E939CC6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392" name="Text Box 11">
          <a:extLst>
            <a:ext uri="{FF2B5EF4-FFF2-40B4-BE49-F238E27FC236}">
              <a16:creationId xmlns:a16="http://schemas.microsoft.com/office/drawing/2014/main" id="{4B5724B1-8DB5-457A-97E7-97B14D581302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93" name="Text Box 65">
          <a:extLst>
            <a:ext uri="{FF2B5EF4-FFF2-40B4-BE49-F238E27FC236}">
              <a16:creationId xmlns:a16="http://schemas.microsoft.com/office/drawing/2014/main" id="{AFE3914D-3E98-4668-8C23-5E37C57DF64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94" name="Text Box 91">
          <a:extLst>
            <a:ext uri="{FF2B5EF4-FFF2-40B4-BE49-F238E27FC236}">
              <a16:creationId xmlns:a16="http://schemas.microsoft.com/office/drawing/2014/main" id="{EDE984CA-B831-4991-A9D8-07AEBB16FAD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95" name="Text Box 65">
          <a:extLst>
            <a:ext uri="{FF2B5EF4-FFF2-40B4-BE49-F238E27FC236}">
              <a16:creationId xmlns:a16="http://schemas.microsoft.com/office/drawing/2014/main" id="{C3E5F8FD-495B-4B0A-9DCB-972E5DE1578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396" name="Text Box 91">
          <a:extLst>
            <a:ext uri="{FF2B5EF4-FFF2-40B4-BE49-F238E27FC236}">
              <a16:creationId xmlns:a16="http://schemas.microsoft.com/office/drawing/2014/main" id="{32B62E9C-6147-41AD-A5D3-77FE015173C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97" name="Text Box 46">
          <a:extLst>
            <a:ext uri="{FF2B5EF4-FFF2-40B4-BE49-F238E27FC236}">
              <a16:creationId xmlns:a16="http://schemas.microsoft.com/office/drawing/2014/main" id="{CD378BC9-324A-4AE7-B13D-4F0337809102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398" name="Text Box 43">
          <a:extLst>
            <a:ext uri="{FF2B5EF4-FFF2-40B4-BE49-F238E27FC236}">
              <a16:creationId xmlns:a16="http://schemas.microsoft.com/office/drawing/2014/main" id="{1EF9DEA8-97A5-4ECF-B842-F486B54C2C02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399" name="Text Box 68">
          <a:extLst>
            <a:ext uri="{FF2B5EF4-FFF2-40B4-BE49-F238E27FC236}">
              <a16:creationId xmlns:a16="http://schemas.microsoft.com/office/drawing/2014/main" id="{4EBEF78F-7C01-4529-A043-A1B3DE3868B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0" name="Text Box 69">
          <a:extLst>
            <a:ext uri="{FF2B5EF4-FFF2-40B4-BE49-F238E27FC236}">
              <a16:creationId xmlns:a16="http://schemas.microsoft.com/office/drawing/2014/main" id="{333916E6-2C32-4BFE-B0F7-37BC19F0BAF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1" name="Text Box 70">
          <a:extLst>
            <a:ext uri="{FF2B5EF4-FFF2-40B4-BE49-F238E27FC236}">
              <a16:creationId xmlns:a16="http://schemas.microsoft.com/office/drawing/2014/main" id="{57A226A6-D8E1-4016-82D9-437CDF87C8F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2" name="Text Box 71">
          <a:extLst>
            <a:ext uri="{FF2B5EF4-FFF2-40B4-BE49-F238E27FC236}">
              <a16:creationId xmlns:a16="http://schemas.microsoft.com/office/drawing/2014/main" id="{BCEFE0EF-45CD-432E-827B-E83EAF70ECF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3" name="Text Box 72">
          <a:extLst>
            <a:ext uri="{FF2B5EF4-FFF2-40B4-BE49-F238E27FC236}">
              <a16:creationId xmlns:a16="http://schemas.microsoft.com/office/drawing/2014/main" id="{CFAD8343-8B16-4228-BE14-7DE35329517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4" name="Text Box 73">
          <a:extLst>
            <a:ext uri="{FF2B5EF4-FFF2-40B4-BE49-F238E27FC236}">
              <a16:creationId xmlns:a16="http://schemas.microsoft.com/office/drawing/2014/main" id="{FD8B0AA6-4B58-45A0-BA24-419B240BC29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3B92D2C5-1FEA-46F7-99B8-F445C6D0E36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06" name="Text Box 43">
          <a:extLst>
            <a:ext uri="{FF2B5EF4-FFF2-40B4-BE49-F238E27FC236}">
              <a16:creationId xmlns:a16="http://schemas.microsoft.com/office/drawing/2014/main" id="{CA40FAD1-F093-4789-A4B0-521E215B9AD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07" name="Text Box 46">
          <a:extLst>
            <a:ext uri="{FF2B5EF4-FFF2-40B4-BE49-F238E27FC236}">
              <a16:creationId xmlns:a16="http://schemas.microsoft.com/office/drawing/2014/main" id="{C9EEADFD-11C3-48F8-AD6F-43C6D68887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08" name="Text Box 43">
          <a:extLst>
            <a:ext uri="{FF2B5EF4-FFF2-40B4-BE49-F238E27FC236}">
              <a16:creationId xmlns:a16="http://schemas.microsoft.com/office/drawing/2014/main" id="{CE36480B-4A6A-4AA6-A176-199B5FC2D08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09" name="Text Box 68">
          <a:extLst>
            <a:ext uri="{FF2B5EF4-FFF2-40B4-BE49-F238E27FC236}">
              <a16:creationId xmlns:a16="http://schemas.microsoft.com/office/drawing/2014/main" id="{E5AA62FA-76C1-47EA-8728-A03216DD643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10" name="Text Box 69">
          <a:extLst>
            <a:ext uri="{FF2B5EF4-FFF2-40B4-BE49-F238E27FC236}">
              <a16:creationId xmlns:a16="http://schemas.microsoft.com/office/drawing/2014/main" id="{6564743F-E9A3-48A6-9207-471BAE1CFAA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11" name="Text Box 70">
          <a:extLst>
            <a:ext uri="{FF2B5EF4-FFF2-40B4-BE49-F238E27FC236}">
              <a16:creationId xmlns:a16="http://schemas.microsoft.com/office/drawing/2014/main" id="{C3A5EB1A-EE25-460E-AFB9-D07276DDE01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12" name="Text Box 71">
          <a:extLst>
            <a:ext uri="{FF2B5EF4-FFF2-40B4-BE49-F238E27FC236}">
              <a16:creationId xmlns:a16="http://schemas.microsoft.com/office/drawing/2014/main" id="{8175B58E-67D1-4E59-ACCD-0BCE38AD4F6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13" name="Text Box 72">
          <a:extLst>
            <a:ext uri="{FF2B5EF4-FFF2-40B4-BE49-F238E27FC236}">
              <a16:creationId xmlns:a16="http://schemas.microsoft.com/office/drawing/2014/main" id="{B370BA3F-367E-4289-8CA6-6A55F1B6912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14" name="Text Box 73">
          <a:extLst>
            <a:ext uri="{FF2B5EF4-FFF2-40B4-BE49-F238E27FC236}">
              <a16:creationId xmlns:a16="http://schemas.microsoft.com/office/drawing/2014/main" id="{5D67FFF0-A06A-41C3-B9E0-FB95C6F6CC6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15" name="Text Box 46">
          <a:extLst>
            <a:ext uri="{FF2B5EF4-FFF2-40B4-BE49-F238E27FC236}">
              <a16:creationId xmlns:a16="http://schemas.microsoft.com/office/drawing/2014/main" id="{DA5A4841-D733-49F3-8967-7AD994DC816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16" name="Text Box 43">
          <a:extLst>
            <a:ext uri="{FF2B5EF4-FFF2-40B4-BE49-F238E27FC236}">
              <a16:creationId xmlns:a16="http://schemas.microsoft.com/office/drawing/2014/main" id="{5AB1BD34-6830-4B80-B57D-D3C90D23C33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17" name="Text Box 46">
          <a:extLst>
            <a:ext uri="{FF2B5EF4-FFF2-40B4-BE49-F238E27FC236}">
              <a16:creationId xmlns:a16="http://schemas.microsoft.com/office/drawing/2014/main" id="{5DAA2DCC-A949-48A7-B50F-52F29409BDC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18" name="Text Box 43">
          <a:extLst>
            <a:ext uri="{FF2B5EF4-FFF2-40B4-BE49-F238E27FC236}">
              <a16:creationId xmlns:a16="http://schemas.microsoft.com/office/drawing/2014/main" id="{FEB0420A-44DE-4D9E-B3FA-3E2E314FDFF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19" name="Text Box 68">
          <a:extLst>
            <a:ext uri="{FF2B5EF4-FFF2-40B4-BE49-F238E27FC236}">
              <a16:creationId xmlns:a16="http://schemas.microsoft.com/office/drawing/2014/main" id="{5B525AFF-8F73-4591-8336-1BC290E8A7B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20" name="Text Box 69">
          <a:extLst>
            <a:ext uri="{FF2B5EF4-FFF2-40B4-BE49-F238E27FC236}">
              <a16:creationId xmlns:a16="http://schemas.microsoft.com/office/drawing/2014/main" id="{0A9E64BB-0F58-4135-AAF3-D613E1B61C5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21" name="Text Box 70">
          <a:extLst>
            <a:ext uri="{FF2B5EF4-FFF2-40B4-BE49-F238E27FC236}">
              <a16:creationId xmlns:a16="http://schemas.microsoft.com/office/drawing/2014/main" id="{B6DCED98-256E-41E5-AD1E-D13BB90D28A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22" name="Text Box 71">
          <a:extLst>
            <a:ext uri="{FF2B5EF4-FFF2-40B4-BE49-F238E27FC236}">
              <a16:creationId xmlns:a16="http://schemas.microsoft.com/office/drawing/2014/main" id="{E28408B5-08E2-4C48-B60B-65E3CE37447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23" name="Text Box 72">
          <a:extLst>
            <a:ext uri="{FF2B5EF4-FFF2-40B4-BE49-F238E27FC236}">
              <a16:creationId xmlns:a16="http://schemas.microsoft.com/office/drawing/2014/main" id="{6737A53F-D0F5-462F-911A-90DD3E0D9A3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24" name="Text Box 73">
          <a:extLst>
            <a:ext uri="{FF2B5EF4-FFF2-40B4-BE49-F238E27FC236}">
              <a16:creationId xmlns:a16="http://schemas.microsoft.com/office/drawing/2014/main" id="{9D0DA6D5-ACA1-4F01-A046-78EF70EEA42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25" name="Text Box 46">
          <a:extLst>
            <a:ext uri="{FF2B5EF4-FFF2-40B4-BE49-F238E27FC236}">
              <a16:creationId xmlns:a16="http://schemas.microsoft.com/office/drawing/2014/main" id="{E705C032-C87D-4558-A78F-34CFD223C8C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26" name="Text Box 43">
          <a:extLst>
            <a:ext uri="{FF2B5EF4-FFF2-40B4-BE49-F238E27FC236}">
              <a16:creationId xmlns:a16="http://schemas.microsoft.com/office/drawing/2014/main" id="{6DD71A34-4F4A-4657-A182-B0414A9939C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27" name="Text Box 46">
          <a:extLst>
            <a:ext uri="{FF2B5EF4-FFF2-40B4-BE49-F238E27FC236}">
              <a16:creationId xmlns:a16="http://schemas.microsoft.com/office/drawing/2014/main" id="{CBAC42A8-EC5C-4199-B76A-45DE42409DB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28" name="Text Box 43">
          <a:extLst>
            <a:ext uri="{FF2B5EF4-FFF2-40B4-BE49-F238E27FC236}">
              <a16:creationId xmlns:a16="http://schemas.microsoft.com/office/drawing/2014/main" id="{3502F894-356F-48CF-A97B-68477AB3B9A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429" name="Text Box 10">
          <a:extLst>
            <a:ext uri="{FF2B5EF4-FFF2-40B4-BE49-F238E27FC236}">
              <a16:creationId xmlns:a16="http://schemas.microsoft.com/office/drawing/2014/main" id="{58A022CC-ECFC-4597-8658-0B07CC3BE1BE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30" name="Text Box 65">
          <a:extLst>
            <a:ext uri="{FF2B5EF4-FFF2-40B4-BE49-F238E27FC236}">
              <a16:creationId xmlns:a16="http://schemas.microsoft.com/office/drawing/2014/main" id="{34484CCE-1ACC-4C68-962A-D9B395B1996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31" name="Text Box 91">
          <a:extLst>
            <a:ext uri="{FF2B5EF4-FFF2-40B4-BE49-F238E27FC236}">
              <a16:creationId xmlns:a16="http://schemas.microsoft.com/office/drawing/2014/main" id="{C347F492-DF2D-4857-81F2-3D862EACA06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32" name="Text Box 65">
          <a:extLst>
            <a:ext uri="{FF2B5EF4-FFF2-40B4-BE49-F238E27FC236}">
              <a16:creationId xmlns:a16="http://schemas.microsoft.com/office/drawing/2014/main" id="{D7486B51-3C27-4B3B-BC43-39AE25AA878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433" name="Text Box 46">
          <a:extLst>
            <a:ext uri="{FF2B5EF4-FFF2-40B4-BE49-F238E27FC236}">
              <a16:creationId xmlns:a16="http://schemas.microsoft.com/office/drawing/2014/main" id="{52E765F7-300C-4E80-8689-76E9E115FF58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434" name="Text Box 43">
          <a:extLst>
            <a:ext uri="{FF2B5EF4-FFF2-40B4-BE49-F238E27FC236}">
              <a16:creationId xmlns:a16="http://schemas.microsoft.com/office/drawing/2014/main" id="{427EB168-B564-4A0C-B1F0-FF2E1EB3E075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35" name="Text Box 68">
          <a:extLst>
            <a:ext uri="{FF2B5EF4-FFF2-40B4-BE49-F238E27FC236}">
              <a16:creationId xmlns:a16="http://schemas.microsoft.com/office/drawing/2014/main" id="{BEEDC810-DC0D-4FD6-8CA5-33AF5FF050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36" name="Text Box 69">
          <a:extLst>
            <a:ext uri="{FF2B5EF4-FFF2-40B4-BE49-F238E27FC236}">
              <a16:creationId xmlns:a16="http://schemas.microsoft.com/office/drawing/2014/main" id="{E9239EE6-BE7A-400E-9ACB-4CC7870D508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37" name="Text Box 70">
          <a:extLst>
            <a:ext uri="{FF2B5EF4-FFF2-40B4-BE49-F238E27FC236}">
              <a16:creationId xmlns:a16="http://schemas.microsoft.com/office/drawing/2014/main" id="{6ACAA693-E2AF-4884-B542-A981BEFA0F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38" name="Text Box 71">
          <a:extLst>
            <a:ext uri="{FF2B5EF4-FFF2-40B4-BE49-F238E27FC236}">
              <a16:creationId xmlns:a16="http://schemas.microsoft.com/office/drawing/2014/main" id="{ACFCE00A-ABF3-43ED-BEC5-0609BEC211B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39" name="Text Box 72">
          <a:extLst>
            <a:ext uri="{FF2B5EF4-FFF2-40B4-BE49-F238E27FC236}">
              <a16:creationId xmlns:a16="http://schemas.microsoft.com/office/drawing/2014/main" id="{76981B9B-1FEA-4EA9-AB2E-00A96A9A570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0" name="Text Box 73">
          <a:extLst>
            <a:ext uri="{FF2B5EF4-FFF2-40B4-BE49-F238E27FC236}">
              <a16:creationId xmlns:a16="http://schemas.microsoft.com/office/drawing/2014/main" id="{C1039E65-D6B8-455D-AEBB-AF398CECCE9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41" name="Text Box 46">
          <a:extLst>
            <a:ext uri="{FF2B5EF4-FFF2-40B4-BE49-F238E27FC236}">
              <a16:creationId xmlns:a16="http://schemas.microsoft.com/office/drawing/2014/main" id="{C707533A-BF83-4E82-9599-D7FCDBABD50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42" name="Text Box 43">
          <a:extLst>
            <a:ext uri="{FF2B5EF4-FFF2-40B4-BE49-F238E27FC236}">
              <a16:creationId xmlns:a16="http://schemas.microsoft.com/office/drawing/2014/main" id="{F61914D8-A20E-4473-AED0-611C82373B3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43" name="Text Box 46">
          <a:extLst>
            <a:ext uri="{FF2B5EF4-FFF2-40B4-BE49-F238E27FC236}">
              <a16:creationId xmlns:a16="http://schemas.microsoft.com/office/drawing/2014/main" id="{B6223066-6910-4732-AAE6-18F736B67B7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44" name="Text Box 43">
          <a:extLst>
            <a:ext uri="{FF2B5EF4-FFF2-40B4-BE49-F238E27FC236}">
              <a16:creationId xmlns:a16="http://schemas.microsoft.com/office/drawing/2014/main" id="{EB629C75-5060-49FA-AFF3-0B735DBB980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5" name="Text Box 68">
          <a:extLst>
            <a:ext uri="{FF2B5EF4-FFF2-40B4-BE49-F238E27FC236}">
              <a16:creationId xmlns:a16="http://schemas.microsoft.com/office/drawing/2014/main" id="{FB11F69B-732C-46F9-A6A9-573517D3C58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6" name="Text Box 69">
          <a:extLst>
            <a:ext uri="{FF2B5EF4-FFF2-40B4-BE49-F238E27FC236}">
              <a16:creationId xmlns:a16="http://schemas.microsoft.com/office/drawing/2014/main" id="{FDD36CD8-DB11-4E60-8672-D2469BE8655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7" name="Text Box 70">
          <a:extLst>
            <a:ext uri="{FF2B5EF4-FFF2-40B4-BE49-F238E27FC236}">
              <a16:creationId xmlns:a16="http://schemas.microsoft.com/office/drawing/2014/main" id="{9EC02DC2-4AA2-4423-987F-FED7D37E78E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8" name="Text Box 71">
          <a:extLst>
            <a:ext uri="{FF2B5EF4-FFF2-40B4-BE49-F238E27FC236}">
              <a16:creationId xmlns:a16="http://schemas.microsoft.com/office/drawing/2014/main" id="{96FB2DC6-A9DB-4F07-A3B3-C93AB369DB4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49" name="Text Box 72">
          <a:extLst>
            <a:ext uri="{FF2B5EF4-FFF2-40B4-BE49-F238E27FC236}">
              <a16:creationId xmlns:a16="http://schemas.microsoft.com/office/drawing/2014/main" id="{43085B8F-DD0F-4D48-8C9D-BF112E03FB9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50" name="Text Box 73">
          <a:extLst>
            <a:ext uri="{FF2B5EF4-FFF2-40B4-BE49-F238E27FC236}">
              <a16:creationId xmlns:a16="http://schemas.microsoft.com/office/drawing/2014/main" id="{E5F6C7D0-6EC7-44E7-B0F9-A3DC3E53D2F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51" name="Text Box 46">
          <a:extLst>
            <a:ext uri="{FF2B5EF4-FFF2-40B4-BE49-F238E27FC236}">
              <a16:creationId xmlns:a16="http://schemas.microsoft.com/office/drawing/2014/main" id="{A1560110-B579-4456-9E52-F77923A8800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52" name="Text Box 43">
          <a:extLst>
            <a:ext uri="{FF2B5EF4-FFF2-40B4-BE49-F238E27FC236}">
              <a16:creationId xmlns:a16="http://schemas.microsoft.com/office/drawing/2014/main" id="{DB327FFB-7800-4CD3-A53E-5C8490F703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53" name="Text Box 46">
          <a:extLst>
            <a:ext uri="{FF2B5EF4-FFF2-40B4-BE49-F238E27FC236}">
              <a16:creationId xmlns:a16="http://schemas.microsoft.com/office/drawing/2014/main" id="{20FF64DB-9912-4408-A15D-13125207E35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4" name="Text Box 68">
          <a:extLst>
            <a:ext uri="{FF2B5EF4-FFF2-40B4-BE49-F238E27FC236}">
              <a16:creationId xmlns:a16="http://schemas.microsoft.com/office/drawing/2014/main" id="{CCD7C9C6-3E3D-4627-9414-76F4FDE4495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5" name="Text Box 69">
          <a:extLst>
            <a:ext uri="{FF2B5EF4-FFF2-40B4-BE49-F238E27FC236}">
              <a16:creationId xmlns:a16="http://schemas.microsoft.com/office/drawing/2014/main" id="{255CF36A-5004-4A25-96CE-121CCD4F16C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6" name="Text Box 70">
          <a:extLst>
            <a:ext uri="{FF2B5EF4-FFF2-40B4-BE49-F238E27FC236}">
              <a16:creationId xmlns:a16="http://schemas.microsoft.com/office/drawing/2014/main" id="{BC931C1E-70A3-4EB6-AADE-D7C094E566E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7" name="Text Box 71">
          <a:extLst>
            <a:ext uri="{FF2B5EF4-FFF2-40B4-BE49-F238E27FC236}">
              <a16:creationId xmlns:a16="http://schemas.microsoft.com/office/drawing/2014/main" id="{3BBB35C6-942F-429D-BB40-BFAEF8710E2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8" name="Text Box 72">
          <a:extLst>
            <a:ext uri="{FF2B5EF4-FFF2-40B4-BE49-F238E27FC236}">
              <a16:creationId xmlns:a16="http://schemas.microsoft.com/office/drawing/2014/main" id="{70BB56E0-0F24-4631-AE67-ED583AA7C98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59" name="Text Box 73">
          <a:extLst>
            <a:ext uri="{FF2B5EF4-FFF2-40B4-BE49-F238E27FC236}">
              <a16:creationId xmlns:a16="http://schemas.microsoft.com/office/drawing/2014/main" id="{47F41720-1D9D-4273-8B4F-6BC05A4098B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60" name="Text Box 46">
          <a:extLst>
            <a:ext uri="{FF2B5EF4-FFF2-40B4-BE49-F238E27FC236}">
              <a16:creationId xmlns:a16="http://schemas.microsoft.com/office/drawing/2014/main" id="{D28CDB95-8F96-4AF3-AEAC-D354500E4E9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61" name="Text Box 43">
          <a:extLst>
            <a:ext uri="{FF2B5EF4-FFF2-40B4-BE49-F238E27FC236}">
              <a16:creationId xmlns:a16="http://schemas.microsoft.com/office/drawing/2014/main" id="{65CBF0DA-3601-46AB-B221-992C08F7F04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62" name="Text Box 46">
          <a:extLst>
            <a:ext uri="{FF2B5EF4-FFF2-40B4-BE49-F238E27FC236}">
              <a16:creationId xmlns:a16="http://schemas.microsoft.com/office/drawing/2014/main" id="{ECE62367-B176-4E5B-9AEB-B463225D231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63" name="Text Box 43">
          <a:extLst>
            <a:ext uri="{FF2B5EF4-FFF2-40B4-BE49-F238E27FC236}">
              <a16:creationId xmlns:a16="http://schemas.microsoft.com/office/drawing/2014/main" id="{F0A72E4B-CA60-403F-80A5-E16A5F78576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464" name="Text Box 10">
          <a:extLst>
            <a:ext uri="{FF2B5EF4-FFF2-40B4-BE49-F238E27FC236}">
              <a16:creationId xmlns:a16="http://schemas.microsoft.com/office/drawing/2014/main" id="{312C5588-6E0B-4EA0-93DA-1FD2D8B3B9FB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465" name="Text Box 11">
          <a:extLst>
            <a:ext uri="{FF2B5EF4-FFF2-40B4-BE49-F238E27FC236}">
              <a16:creationId xmlns:a16="http://schemas.microsoft.com/office/drawing/2014/main" id="{55ACC3CF-F384-455E-89FF-E0D6AF102270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66" name="Text Box 65">
          <a:extLst>
            <a:ext uri="{FF2B5EF4-FFF2-40B4-BE49-F238E27FC236}">
              <a16:creationId xmlns:a16="http://schemas.microsoft.com/office/drawing/2014/main" id="{6216E3FF-50BC-493D-B010-9AAB427753E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67" name="Text Box 91">
          <a:extLst>
            <a:ext uri="{FF2B5EF4-FFF2-40B4-BE49-F238E27FC236}">
              <a16:creationId xmlns:a16="http://schemas.microsoft.com/office/drawing/2014/main" id="{0F27F0BC-C0EF-4012-9484-979517B2196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68" name="Text Box 65">
          <a:extLst>
            <a:ext uri="{FF2B5EF4-FFF2-40B4-BE49-F238E27FC236}">
              <a16:creationId xmlns:a16="http://schemas.microsoft.com/office/drawing/2014/main" id="{82963826-9344-4EA1-9E48-D8789C3CC5C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469" name="Text Box 91">
          <a:extLst>
            <a:ext uri="{FF2B5EF4-FFF2-40B4-BE49-F238E27FC236}">
              <a16:creationId xmlns:a16="http://schemas.microsoft.com/office/drawing/2014/main" id="{9F8B77C2-F4B8-4FB1-9527-9E45193383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470" name="Text Box 46">
          <a:extLst>
            <a:ext uri="{FF2B5EF4-FFF2-40B4-BE49-F238E27FC236}">
              <a16:creationId xmlns:a16="http://schemas.microsoft.com/office/drawing/2014/main" id="{03B146C0-39FD-4FCC-B8A8-BDB651BF579B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471" name="Text Box 43">
          <a:extLst>
            <a:ext uri="{FF2B5EF4-FFF2-40B4-BE49-F238E27FC236}">
              <a16:creationId xmlns:a16="http://schemas.microsoft.com/office/drawing/2014/main" id="{27E7263F-0250-4935-9E28-A7C6EB756A47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2" name="Text Box 68">
          <a:extLst>
            <a:ext uri="{FF2B5EF4-FFF2-40B4-BE49-F238E27FC236}">
              <a16:creationId xmlns:a16="http://schemas.microsoft.com/office/drawing/2014/main" id="{F1F86646-9F5A-4E44-931D-876F6D5BD8D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3" name="Text Box 69">
          <a:extLst>
            <a:ext uri="{FF2B5EF4-FFF2-40B4-BE49-F238E27FC236}">
              <a16:creationId xmlns:a16="http://schemas.microsoft.com/office/drawing/2014/main" id="{CDE9DA5F-6B35-4424-99CE-59B4406D4FB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4" name="Text Box 70">
          <a:extLst>
            <a:ext uri="{FF2B5EF4-FFF2-40B4-BE49-F238E27FC236}">
              <a16:creationId xmlns:a16="http://schemas.microsoft.com/office/drawing/2014/main" id="{8E5E8B26-E9CC-4036-9C4A-4E55812A3AC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5" name="Text Box 71">
          <a:extLst>
            <a:ext uri="{FF2B5EF4-FFF2-40B4-BE49-F238E27FC236}">
              <a16:creationId xmlns:a16="http://schemas.microsoft.com/office/drawing/2014/main" id="{708F0AAF-CAB4-414F-833E-79038574FF8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6" name="Text Box 72">
          <a:extLst>
            <a:ext uri="{FF2B5EF4-FFF2-40B4-BE49-F238E27FC236}">
              <a16:creationId xmlns:a16="http://schemas.microsoft.com/office/drawing/2014/main" id="{A998B918-B0B9-4F20-AD55-0EF1C18E3F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77" name="Text Box 73">
          <a:extLst>
            <a:ext uri="{FF2B5EF4-FFF2-40B4-BE49-F238E27FC236}">
              <a16:creationId xmlns:a16="http://schemas.microsoft.com/office/drawing/2014/main" id="{E43FA8E3-2EBB-4CC4-9563-D27FD586378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78" name="Text Box 46">
          <a:extLst>
            <a:ext uri="{FF2B5EF4-FFF2-40B4-BE49-F238E27FC236}">
              <a16:creationId xmlns:a16="http://schemas.microsoft.com/office/drawing/2014/main" id="{529EF079-1A03-4098-8790-D5D0F8FBCCC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79" name="Text Box 43">
          <a:extLst>
            <a:ext uri="{FF2B5EF4-FFF2-40B4-BE49-F238E27FC236}">
              <a16:creationId xmlns:a16="http://schemas.microsoft.com/office/drawing/2014/main" id="{76A2E2CD-D379-4EFB-B6FB-86F0423FD02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80" name="Text Box 46">
          <a:extLst>
            <a:ext uri="{FF2B5EF4-FFF2-40B4-BE49-F238E27FC236}">
              <a16:creationId xmlns:a16="http://schemas.microsoft.com/office/drawing/2014/main" id="{5DD9B2C3-95EB-4654-AFED-D08FFB38A27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81" name="Text Box 43">
          <a:extLst>
            <a:ext uri="{FF2B5EF4-FFF2-40B4-BE49-F238E27FC236}">
              <a16:creationId xmlns:a16="http://schemas.microsoft.com/office/drawing/2014/main" id="{96C2DAAB-9D0C-46D5-A693-DF1654F97D6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2" name="Text Box 68">
          <a:extLst>
            <a:ext uri="{FF2B5EF4-FFF2-40B4-BE49-F238E27FC236}">
              <a16:creationId xmlns:a16="http://schemas.microsoft.com/office/drawing/2014/main" id="{ACC1DB95-6329-43E5-ACDA-251B8F316D4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3" name="Text Box 69">
          <a:extLst>
            <a:ext uri="{FF2B5EF4-FFF2-40B4-BE49-F238E27FC236}">
              <a16:creationId xmlns:a16="http://schemas.microsoft.com/office/drawing/2014/main" id="{A6BCB2A9-8E08-48D5-8667-07594C24904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4" name="Text Box 70">
          <a:extLst>
            <a:ext uri="{FF2B5EF4-FFF2-40B4-BE49-F238E27FC236}">
              <a16:creationId xmlns:a16="http://schemas.microsoft.com/office/drawing/2014/main" id="{4F83AFA8-88C4-44EA-A2E1-C2BE184D644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5" name="Text Box 71">
          <a:extLst>
            <a:ext uri="{FF2B5EF4-FFF2-40B4-BE49-F238E27FC236}">
              <a16:creationId xmlns:a16="http://schemas.microsoft.com/office/drawing/2014/main" id="{CA308466-49C3-4443-90A9-6917C45C07C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6" name="Text Box 72">
          <a:extLst>
            <a:ext uri="{FF2B5EF4-FFF2-40B4-BE49-F238E27FC236}">
              <a16:creationId xmlns:a16="http://schemas.microsoft.com/office/drawing/2014/main" id="{5EB7E6F1-A212-4746-A74A-FDFFE754533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487" name="Text Box 73">
          <a:extLst>
            <a:ext uri="{FF2B5EF4-FFF2-40B4-BE49-F238E27FC236}">
              <a16:creationId xmlns:a16="http://schemas.microsoft.com/office/drawing/2014/main" id="{A189946B-FF40-4FA9-A915-B711040106D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88" name="Text Box 46">
          <a:extLst>
            <a:ext uri="{FF2B5EF4-FFF2-40B4-BE49-F238E27FC236}">
              <a16:creationId xmlns:a16="http://schemas.microsoft.com/office/drawing/2014/main" id="{FDD3C819-E26C-4B02-AF64-986A13E6096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89" name="Text Box 43">
          <a:extLst>
            <a:ext uri="{FF2B5EF4-FFF2-40B4-BE49-F238E27FC236}">
              <a16:creationId xmlns:a16="http://schemas.microsoft.com/office/drawing/2014/main" id="{7DA300F1-A7C0-4561-A4D5-2422C256292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90" name="Text Box 46">
          <a:extLst>
            <a:ext uri="{FF2B5EF4-FFF2-40B4-BE49-F238E27FC236}">
              <a16:creationId xmlns:a16="http://schemas.microsoft.com/office/drawing/2014/main" id="{E3D292F4-BAE2-4D61-A491-86581ABCDE3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91" name="Text Box 43">
          <a:extLst>
            <a:ext uri="{FF2B5EF4-FFF2-40B4-BE49-F238E27FC236}">
              <a16:creationId xmlns:a16="http://schemas.microsoft.com/office/drawing/2014/main" id="{9152CFFC-5D01-4C86-8085-77E9802F5CD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2" name="Text Box 68">
          <a:extLst>
            <a:ext uri="{FF2B5EF4-FFF2-40B4-BE49-F238E27FC236}">
              <a16:creationId xmlns:a16="http://schemas.microsoft.com/office/drawing/2014/main" id="{D5E90C28-9DDF-4007-80AB-B6B1C9BF223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3" name="Text Box 69">
          <a:extLst>
            <a:ext uri="{FF2B5EF4-FFF2-40B4-BE49-F238E27FC236}">
              <a16:creationId xmlns:a16="http://schemas.microsoft.com/office/drawing/2014/main" id="{F8288372-18AE-47BF-87E0-BA73FD727D5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4" name="Text Box 70">
          <a:extLst>
            <a:ext uri="{FF2B5EF4-FFF2-40B4-BE49-F238E27FC236}">
              <a16:creationId xmlns:a16="http://schemas.microsoft.com/office/drawing/2014/main" id="{E6CAC938-AB9B-4D7C-8D83-EE752F28A71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5" name="Text Box 71">
          <a:extLst>
            <a:ext uri="{FF2B5EF4-FFF2-40B4-BE49-F238E27FC236}">
              <a16:creationId xmlns:a16="http://schemas.microsoft.com/office/drawing/2014/main" id="{0F961D68-E169-47E7-8309-5D522CC969F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6" name="Text Box 72">
          <a:extLst>
            <a:ext uri="{FF2B5EF4-FFF2-40B4-BE49-F238E27FC236}">
              <a16:creationId xmlns:a16="http://schemas.microsoft.com/office/drawing/2014/main" id="{64C074AE-3916-4DCA-A50A-A8BCEF3A59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497" name="Text Box 73">
          <a:extLst>
            <a:ext uri="{FF2B5EF4-FFF2-40B4-BE49-F238E27FC236}">
              <a16:creationId xmlns:a16="http://schemas.microsoft.com/office/drawing/2014/main" id="{DBF2D9AD-5523-4B3B-BD10-13AEA735700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98" name="Text Box 46">
          <a:extLst>
            <a:ext uri="{FF2B5EF4-FFF2-40B4-BE49-F238E27FC236}">
              <a16:creationId xmlns:a16="http://schemas.microsoft.com/office/drawing/2014/main" id="{B6335B64-CFCE-4452-B6A5-0AC88EA370C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499" name="Text Box 43">
          <a:extLst>
            <a:ext uri="{FF2B5EF4-FFF2-40B4-BE49-F238E27FC236}">
              <a16:creationId xmlns:a16="http://schemas.microsoft.com/office/drawing/2014/main" id="{1F8545DB-424E-4C72-B467-0E00700361F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00" name="Text Box 46">
          <a:extLst>
            <a:ext uri="{FF2B5EF4-FFF2-40B4-BE49-F238E27FC236}">
              <a16:creationId xmlns:a16="http://schemas.microsoft.com/office/drawing/2014/main" id="{A810D2D8-2148-405F-96CC-8778311057F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01" name="Text Box 43">
          <a:extLst>
            <a:ext uri="{FF2B5EF4-FFF2-40B4-BE49-F238E27FC236}">
              <a16:creationId xmlns:a16="http://schemas.microsoft.com/office/drawing/2014/main" id="{718D5157-B055-4741-A649-436158B3912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502" name="Text Box 10">
          <a:extLst>
            <a:ext uri="{FF2B5EF4-FFF2-40B4-BE49-F238E27FC236}">
              <a16:creationId xmlns:a16="http://schemas.microsoft.com/office/drawing/2014/main" id="{8615B60F-B10D-4966-85B6-0A45B418DF36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503" name="Text Box 11">
          <a:extLst>
            <a:ext uri="{FF2B5EF4-FFF2-40B4-BE49-F238E27FC236}">
              <a16:creationId xmlns:a16="http://schemas.microsoft.com/office/drawing/2014/main" id="{49160617-B3F2-4EA2-833E-DEA026E50DC7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04" name="Text Box 65">
          <a:extLst>
            <a:ext uri="{FF2B5EF4-FFF2-40B4-BE49-F238E27FC236}">
              <a16:creationId xmlns:a16="http://schemas.microsoft.com/office/drawing/2014/main" id="{B52A614D-6D83-49BA-9CD7-4923D9BFB2B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05" name="Text Box 91">
          <a:extLst>
            <a:ext uri="{FF2B5EF4-FFF2-40B4-BE49-F238E27FC236}">
              <a16:creationId xmlns:a16="http://schemas.microsoft.com/office/drawing/2014/main" id="{B7E8F58C-46D7-445E-8EF5-AF1329DFE6A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06" name="Text Box 65">
          <a:extLst>
            <a:ext uri="{FF2B5EF4-FFF2-40B4-BE49-F238E27FC236}">
              <a16:creationId xmlns:a16="http://schemas.microsoft.com/office/drawing/2014/main" id="{A8BA2DD2-8B55-4898-ADCD-8E40E8DF7B4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07" name="Text Box 91">
          <a:extLst>
            <a:ext uri="{FF2B5EF4-FFF2-40B4-BE49-F238E27FC236}">
              <a16:creationId xmlns:a16="http://schemas.microsoft.com/office/drawing/2014/main" id="{4F7CA8D8-EF4D-4459-92E3-AEF7FD88623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08" name="Text Box 46">
          <a:extLst>
            <a:ext uri="{FF2B5EF4-FFF2-40B4-BE49-F238E27FC236}">
              <a16:creationId xmlns:a16="http://schemas.microsoft.com/office/drawing/2014/main" id="{AD61A6B7-817C-4AA3-9D95-92F44DAAA2D5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09" name="Text Box 43">
          <a:extLst>
            <a:ext uri="{FF2B5EF4-FFF2-40B4-BE49-F238E27FC236}">
              <a16:creationId xmlns:a16="http://schemas.microsoft.com/office/drawing/2014/main" id="{48B6918D-4078-4DB1-AF2B-8E09E23ACCD7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0" name="Text Box 68">
          <a:extLst>
            <a:ext uri="{FF2B5EF4-FFF2-40B4-BE49-F238E27FC236}">
              <a16:creationId xmlns:a16="http://schemas.microsoft.com/office/drawing/2014/main" id="{584EA764-3A54-4066-B385-250077B5F53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1" name="Text Box 69">
          <a:extLst>
            <a:ext uri="{FF2B5EF4-FFF2-40B4-BE49-F238E27FC236}">
              <a16:creationId xmlns:a16="http://schemas.microsoft.com/office/drawing/2014/main" id="{5DE4B1B9-568D-405F-98F9-FF292CE15CB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2" name="Text Box 70">
          <a:extLst>
            <a:ext uri="{FF2B5EF4-FFF2-40B4-BE49-F238E27FC236}">
              <a16:creationId xmlns:a16="http://schemas.microsoft.com/office/drawing/2014/main" id="{F528FE65-880E-4573-99A3-68D0EB992A9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3" name="Text Box 71">
          <a:extLst>
            <a:ext uri="{FF2B5EF4-FFF2-40B4-BE49-F238E27FC236}">
              <a16:creationId xmlns:a16="http://schemas.microsoft.com/office/drawing/2014/main" id="{CAADEEEF-3D2F-418D-B363-B21C75833C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4" name="Text Box 72">
          <a:extLst>
            <a:ext uri="{FF2B5EF4-FFF2-40B4-BE49-F238E27FC236}">
              <a16:creationId xmlns:a16="http://schemas.microsoft.com/office/drawing/2014/main" id="{045B69B6-30D2-4F98-8343-BC896B55AD8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15" name="Text Box 73">
          <a:extLst>
            <a:ext uri="{FF2B5EF4-FFF2-40B4-BE49-F238E27FC236}">
              <a16:creationId xmlns:a16="http://schemas.microsoft.com/office/drawing/2014/main" id="{8C8CBAEA-63AB-4C7A-8A41-E92A3DE57CD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16" name="Text Box 46">
          <a:extLst>
            <a:ext uri="{FF2B5EF4-FFF2-40B4-BE49-F238E27FC236}">
              <a16:creationId xmlns:a16="http://schemas.microsoft.com/office/drawing/2014/main" id="{FE0E0A3B-B69D-45C8-B00F-DB2B3ACAE1F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17" name="Text Box 43">
          <a:extLst>
            <a:ext uri="{FF2B5EF4-FFF2-40B4-BE49-F238E27FC236}">
              <a16:creationId xmlns:a16="http://schemas.microsoft.com/office/drawing/2014/main" id="{9A8E8CDA-C618-4F82-9E14-F9797BCD3BB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18" name="Text Box 46">
          <a:extLst>
            <a:ext uri="{FF2B5EF4-FFF2-40B4-BE49-F238E27FC236}">
              <a16:creationId xmlns:a16="http://schemas.microsoft.com/office/drawing/2014/main" id="{887CB82B-17C3-4AF9-8E2C-7C7EB07E091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19" name="Text Box 43">
          <a:extLst>
            <a:ext uri="{FF2B5EF4-FFF2-40B4-BE49-F238E27FC236}">
              <a16:creationId xmlns:a16="http://schemas.microsoft.com/office/drawing/2014/main" id="{2702EA88-7A5F-45DC-A137-ADEE074C17A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0" name="Text Box 68">
          <a:extLst>
            <a:ext uri="{FF2B5EF4-FFF2-40B4-BE49-F238E27FC236}">
              <a16:creationId xmlns:a16="http://schemas.microsoft.com/office/drawing/2014/main" id="{BD7752CF-697B-4BC6-95A2-8639803C592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1" name="Text Box 69">
          <a:extLst>
            <a:ext uri="{FF2B5EF4-FFF2-40B4-BE49-F238E27FC236}">
              <a16:creationId xmlns:a16="http://schemas.microsoft.com/office/drawing/2014/main" id="{3FE3940F-11F1-491B-BEBF-A0E4B40FFF2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2" name="Text Box 70">
          <a:extLst>
            <a:ext uri="{FF2B5EF4-FFF2-40B4-BE49-F238E27FC236}">
              <a16:creationId xmlns:a16="http://schemas.microsoft.com/office/drawing/2014/main" id="{38C8CC86-BE2A-4072-97FF-7B77C82706F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3" name="Text Box 71">
          <a:extLst>
            <a:ext uri="{FF2B5EF4-FFF2-40B4-BE49-F238E27FC236}">
              <a16:creationId xmlns:a16="http://schemas.microsoft.com/office/drawing/2014/main" id="{BE5D8D19-6189-42C6-9A82-4940BAE1780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4" name="Text Box 72">
          <a:extLst>
            <a:ext uri="{FF2B5EF4-FFF2-40B4-BE49-F238E27FC236}">
              <a16:creationId xmlns:a16="http://schemas.microsoft.com/office/drawing/2014/main" id="{6A45141C-41F7-46BC-8DB7-74F7254EC3B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25" name="Text Box 73">
          <a:extLst>
            <a:ext uri="{FF2B5EF4-FFF2-40B4-BE49-F238E27FC236}">
              <a16:creationId xmlns:a16="http://schemas.microsoft.com/office/drawing/2014/main" id="{343BC42B-0CE5-48CD-B126-4810395C303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26" name="Text Box 46">
          <a:extLst>
            <a:ext uri="{FF2B5EF4-FFF2-40B4-BE49-F238E27FC236}">
              <a16:creationId xmlns:a16="http://schemas.microsoft.com/office/drawing/2014/main" id="{464BECD0-0E44-4139-879C-73EB3632C09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27" name="Text Box 43">
          <a:extLst>
            <a:ext uri="{FF2B5EF4-FFF2-40B4-BE49-F238E27FC236}">
              <a16:creationId xmlns:a16="http://schemas.microsoft.com/office/drawing/2014/main" id="{DCC710CF-B8D7-40D9-819B-C4235CD1ABF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28" name="Text Box 46">
          <a:extLst>
            <a:ext uri="{FF2B5EF4-FFF2-40B4-BE49-F238E27FC236}">
              <a16:creationId xmlns:a16="http://schemas.microsoft.com/office/drawing/2014/main" id="{471BA801-D63F-4A4F-9C41-DD016E87C64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29" name="Text Box 43">
          <a:extLst>
            <a:ext uri="{FF2B5EF4-FFF2-40B4-BE49-F238E27FC236}">
              <a16:creationId xmlns:a16="http://schemas.microsoft.com/office/drawing/2014/main" id="{004D8738-1ACC-4C16-9C30-07260D85CAC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0" name="Text Box 68">
          <a:extLst>
            <a:ext uri="{FF2B5EF4-FFF2-40B4-BE49-F238E27FC236}">
              <a16:creationId xmlns:a16="http://schemas.microsoft.com/office/drawing/2014/main" id="{275BE882-EB22-451C-8935-5CD0FD65E0F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1" name="Text Box 69">
          <a:extLst>
            <a:ext uri="{FF2B5EF4-FFF2-40B4-BE49-F238E27FC236}">
              <a16:creationId xmlns:a16="http://schemas.microsoft.com/office/drawing/2014/main" id="{85EB03F7-270F-42B5-AE97-C0C124E798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2" name="Text Box 70">
          <a:extLst>
            <a:ext uri="{FF2B5EF4-FFF2-40B4-BE49-F238E27FC236}">
              <a16:creationId xmlns:a16="http://schemas.microsoft.com/office/drawing/2014/main" id="{8CF27578-E80A-4389-960E-2233A1A04DB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3" name="Text Box 71">
          <a:extLst>
            <a:ext uri="{FF2B5EF4-FFF2-40B4-BE49-F238E27FC236}">
              <a16:creationId xmlns:a16="http://schemas.microsoft.com/office/drawing/2014/main" id="{2B40BD46-E329-45E3-AFB9-0B83181C5F8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4" name="Text Box 72">
          <a:extLst>
            <a:ext uri="{FF2B5EF4-FFF2-40B4-BE49-F238E27FC236}">
              <a16:creationId xmlns:a16="http://schemas.microsoft.com/office/drawing/2014/main" id="{A33A3704-3E09-4811-9131-53E5D58979D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35" name="Text Box 73">
          <a:extLst>
            <a:ext uri="{FF2B5EF4-FFF2-40B4-BE49-F238E27FC236}">
              <a16:creationId xmlns:a16="http://schemas.microsoft.com/office/drawing/2014/main" id="{1D6CE59E-F4B4-4FFB-B22A-33C6B2FDA18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36" name="Text Box 46">
          <a:extLst>
            <a:ext uri="{FF2B5EF4-FFF2-40B4-BE49-F238E27FC236}">
              <a16:creationId xmlns:a16="http://schemas.microsoft.com/office/drawing/2014/main" id="{B50A6C6E-FE26-4263-B5E4-5268DB767F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37" name="Text Box 43">
          <a:extLst>
            <a:ext uri="{FF2B5EF4-FFF2-40B4-BE49-F238E27FC236}">
              <a16:creationId xmlns:a16="http://schemas.microsoft.com/office/drawing/2014/main" id="{77533B62-D73E-4ADF-913E-5168E412F14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38" name="Text Box 46">
          <a:extLst>
            <a:ext uri="{FF2B5EF4-FFF2-40B4-BE49-F238E27FC236}">
              <a16:creationId xmlns:a16="http://schemas.microsoft.com/office/drawing/2014/main" id="{C586B705-0149-427F-8777-55DB7257324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39" name="Text Box 43">
          <a:extLst>
            <a:ext uri="{FF2B5EF4-FFF2-40B4-BE49-F238E27FC236}">
              <a16:creationId xmlns:a16="http://schemas.microsoft.com/office/drawing/2014/main" id="{B2FFD11C-53FA-4FFA-A208-615C168297C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540" name="Text Box 10">
          <a:extLst>
            <a:ext uri="{FF2B5EF4-FFF2-40B4-BE49-F238E27FC236}">
              <a16:creationId xmlns:a16="http://schemas.microsoft.com/office/drawing/2014/main" id="{32B231C3-41E0-4CC0-9704-E02A077C7382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541" name="Text Box 11">
          <a:extLst>
            <a:ext uri="{FF2B5EF4-FFF2-40B4-BE49-F238E27FC236}">
              <a16:creationId xmlns:a16="http://schemas.microsoft.com/office/drawing/2014/main" id="{BDAE7663-7360-4D61-A56F-951E34440CFB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42" name="Text Box 65">
          <a:extLst>
            <a:ext uri="{FF2B5EF4-FFF2-40B4-BE49-F238E27FC236}">
              <a16:creationId xmlns:a16="http://schemas.microsoft.com/office/drawing/2014/main" id="{C3A35804-BA17-4F3A-AF7D-88C42EDCD64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43" name="Text Box 91">
          <a:extLst>
            <a:ext uri="{FF2B5EF4-FFF2-40B4-BE49-F238E27FC236}">
              <a16:creationId xmlns:a16="http://schemas.microsoft.com/office/drawing/2014/main" id="{981323A4-2EF9-41F3-A570-EAA435C87A4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44" name="Text Box 65">
          <a:extLst>
            <a:ext uri="{FF2B5EF4-FFF2-40B4-BE49-F238E27FC236}">
              <a16:creationId xmlns:a16="http://schemas.microsoft.com/office/drawing/2014/main" id="{3040FC5E-B0A1-45D5-9E2C-05E386B6CCA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45" name="Text Box 91">
          <a:extLst>
            <a:ext uri="{FF2B5EF4-FFF2-40B4-BE49-F238E27FC236}">
              <a16:creationId xmlns:a16="http://schemas.microsoft.com/office/drawing/2014/main" id="{25AF14C2-8A86-4C6A-AC05-F37B773DF86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46" name="Text Box 46">
          <a:extLst>
            <a:ext uri="{FF2B5EF4-FFF2-40B4-BE49-F238E27FC236}">
              <a16:creationId xmlns:a16="http://schemas.microsoft.com/office/drawing/2014/main" id="{906F0739-E928-4511-8AA8-83A2E8D51355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47" name="Text Box 43">
          <a:extLst>
            <a:ext uri="{FF2B5EF4-FFF2-40B4-BE49-F238E27FC236}">
              <a16:creationId xmlns:a16="http://schemas.microsoft.com/office/drawing/2014/main" id="{81ED3570-90E6-4819-B531-1693C971CD6C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48" name="Text Box 68">
          <a:extLst>
            <a:ext uri="{FF2B5EF4-FFF2-40B4-BE49-F238E27FC236}">
              <a16:creationId xmlns:a16="http://schemas.microsoft.com/office/drawing/2014/main" id="{60B2A1C3-80FD-4346-AF91-42CEBF0F8E4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49" name="Text Box 69">
          <a:extLst>
            <a:ext uri="{FF2B5EF4-FFF2-40B4-BE49-F238E27FC236}">
              <a16:creationId xmlns:a16="http://schemas.microsoft.com/office/drawing/2014/main" id="{6DC851E0-29F3-4147-84F7-28F7D747750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0" name="Text Box 70">
          <a:extLst>
            <a:ext uri="{FF2B5EF4-FFF2-40B4-BE49-F238E27FC236}">
              <a16:creationId xmlns:a16="http://schemas.microsoft.com/office/drawing/2014/main" id="{47937992-5995-46B5-A0D7-2075D91592E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1" name="Text Box 71">
          <a:extLst>
            <a:ext uri="{FF2B5EF4-FFF2-40B4-BE49-F238E27FC236}">
              <a16:creationId xmlns:a16="http://schemas.microsoft.com/office/drawing/2014/main" id="{96FFF70F-F3B6-4541-9946-F9813AFE7F0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2" name="Text Box 72">
          <a:extLst>
            <a:ext uri="{FF2B5EF4-FFF2-40B4-BE49-F238E27FC236}">
              <a16:creationId xmlns:a16="http://schemas.microsoft.com/office/drawing/2014/main" id="{3D97FF3F-0763-4991-9480-7742BB80759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3" name="Text Box 73">
          <a:extLst>
            <a:ext uri="{FF2B5EF4-FFF2-40B4-BE49-F238E27FC236}">
              <a16:creationId xmlns:a16="http://schemas.microsoft.com/office/drawing/2014/main" id="{1F1DFF28-3B0B-4180-AE3D-35C53D3FCCC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54" name="Text Box 46">
          <a:extLst>
            <a:ext uri="{FF2B5EF4-FFF2-40B4-BE49-F238E27FC236}">
              <a16:creationId xmlns:a16="http://schemas.microsoft.com/office/drawing/2014/main" id="{D9DACA06-2267-4584-AADF-C43CED021E3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55" name="Text Box 43">
          <a:extLst>
            <a:ext uri="{FF2B5EF4-FFF2-40B4-BE49-F238E27FC236}">
              <a16:creationId xmlns:a16="http://schemas.microsoft.com/office/drawing/2014/main" id="{3A45D109-FF16-41AE-A205-ED9D7B5A626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11C44F7F-A049-4BE8-88BF-A9C8565C36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57" name="Text Box 43">
          <a:extLst>
            <a:ext uri="{FF2B5EF4-FFF2-40B4-BE49-F238E27FC236}">
              <a16:creationId xmlns:a16="http://schemas.microsoft.com/office/drawing/2014/main" id="{7586233B-9FA6-4B09-9B9C-509A8445ED8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8" name="Text Box 68">
          <a:extLst>
            <a:ext uri="{FF2B5EF4-FFF2-40B4-BE49-F238E27FC236}">
              <a16:creationId xmlns:a16="http://schemas.microsoft.com/office/drawing/2014/main" id="{0C321441-C701-44AF-9EA6-03CE7ACFDD3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59" name="Text Box 69">
          <a:extLst>
            <a:ext uri="{FF2B5EF4-FFF2-40B4-BE49-F238E27FC236}">
              <a16:creationId xmlns:a16="http://schemas.microsoft.com/office/drawing/2014/main" id="{7970A917-C313-4152-BB52-E1E6068F445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60" name="Text Box 70">
          <a:extLst>
            <a:ext uri="{FF2B5EF4-FFF2-40B4-BE49-F238E27FC236}">
              <a16:creationId xmlns:a16="http://schemas.microsoft.com/office/drawing/2014/main" id="{67C3A8A7-A822-4C8F-9BA7-6213AEA649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61" name="Text Box 71">
          <a:extLst>
            <a:ext uri="{FF2B5EF4-FFF2-40B4-BE49-F238E27FC236}">
              <a16:creationId xmlns:a16="http://schemas.microsoft.com/office/drawing/2014/main" id="{8830FD1B-50D2-4BF9-B822-30176C4FA82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62" name="Text Box 72">
          <a:extLst>
            <a:ext uri="{FF2B5EF4-FFF2-40B4-BE49-F238E27FC236}">
              <a16:creationId xmlns:a16="http://schemas.microsoft.com/office/drawing/2014/main" id="{C29259AB-8C59-40D1-BF59-2D7C3C844F4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63" name="Text Box 73">
          <a:extLst>
            <a:ext uri="{FF2B5EF4-FFF2-40B4-BE49-F238E27FC236}">
              <a16:creationId xmlns:a16="http://schemas.microsoft.com/office/drawing/2014/main" id="{6509C793-A1C0-4DC4-A195-0F84A8D27A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64" name="Text Box 46">
          <a:extLst>
            <a:ext uri="{FF2B5EF4-FFF2-40B4-BE49-F238E27FC236}">
              <a16:creationId xmlns:a16="http://schemas.microsoft.com/office/drawing/2014/main" id="{B96045D2-10AC-42EC-89A3-5005639CFFB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65" name="Text Box 43">
          <a:extLst>
            <a:ext uri="{FF2B5EF4-FFF2-40B4-BE49-F238E27FC236}">
              <a16:creationId xmlns:a16="http://schemas.microsoft.com/office/drawing/2014/main" id="{B5B077E2-98E4-4D2E-AB0A-6A9113AF62A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66" name="Text Box 46">
          <a:extLst>
            <a:ext uri="{FF2B5EF4-FFF2-40B4-BE49-F238E27FC236}">
              <a16:creationId xmlns:a16="http://schemas.microsoft.com/office/drawing/2014/main" id="{EA5F2DBE-73D4-4916-8493-3F8F8AB44A2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67" name="Text Box 43">
          <a:extLst>
            <a:ext uri="{FF2B5EF4-FFF2-40B4-BE49-F238E27FC236}">
              <a16:creationId xmlns:a16="http://schemas.microsoft.com/office/drawing/2014/main" id="{11A672F5-82B6-48DA-9A37-75F3F8CC240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68" name="Text Box 68">
          <a:extLst>
            <a:ext uri="{FF2B5EF4-FFF2-40B4-BE49-F238E27FC236}">
              <a16:creationId xmlns:a16="http://schemas.microsoft.com/office/drawing/2014/main" id="{0D6024DF-6175-4E65-A603-E297011CE1A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69" name="Text Box 69">
          <a:extLst>
            <a:ext uri="{FF2B5EF4-FFF2-40B4-BE49-F238E27FC236}">
              <a16:creationId xmlns:a16="http://schemas.microsoft.com/office/drawing/2014/main" id="{CE5029C1-C296-4737-8D5D-1CFE7D05881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70" name="Text Box 70">
          <a:extLst>
            <a:ext uri="{FF2B5EF4-FFF2-40B4-BE49-F238E27FC236}">
              <a16:creationId xmlns:a16="http://schemas.microsoft.com/office/drawing/2014/main" id="{7D1AE981-538E-4E19-AB2A-F671F4434C2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71" name="Text Box 71">
          <a:extLst>
            <a:ext uri="{FF2B5EF4-FFF2-40B4-BE49-F238E27FC236}">
              <a16:creationId xmlns:a16="http://schemas.microsoft.com/office/drawing/2014/main" id="{DF1B8741-E4A8-4DB3-BC07-125FD9AF943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72" name="Text Box 72">
          <a:extLst>
            <a:ext uri="{FF2B5EF4-FFF2-40B4-BE49-F238E27FC236}">
              <a16:creationId xmlns:a16="http://schemas.microsoft.com/office/drawing/2014/main" id="{04BEDF02-D81D-4768-A989-48C08106DC3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573" name="Text Box 73">
          <a:extLst>
            <a:ext uri="{FF2B5EF4-FFF2-40B4-BE49-F238E27FC236}">
              <a16:creationId xmlns:a16="http://schemas.microsoft.com/office/drawing/2014/main" id="{F6338794-959D-4AEA-891F-DE5DB0E0519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74" name="Text Box 46">
          <a:extLst>
            <a:ext uri="{FF2B5EF4-FFF2-40B4-BE49-F238E27FC236}">
              <a16:creationId xmlns:a16="http://schemas.microsoft.com/office/drawing/2014/main" id="{61869E8F-EE18-42AE-8FA6-096838E0CF4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75" name="Text Box 43">
          <a:extLst>
            <a:ext uri="{FF2B5EF4-FFF2-40B4-BE49-F238E27FC236}">
              <a16:creationId xmlns:a16="http://schemas.microsoft.com/office/drawing/2014/main" id="{C852EDC2-137F-4ED6-8737-44AAEAF5392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76" name="Text Box 46">
          <a:extLst>
            <a:ext uri="{FF2B5EF4-FFF2-40B4-BE49-F238E27FC236}">
              <a16:creationId xmlns:a16="http://schemas.microsoft.com/office/drawing/2014/main" id="{46FCC55D-E1C5-4AAC-A511-957C33AF539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77" name="Text Box 43">
          <a:extLst>
            <a:ext uri="{FF2B5EF4-FFF2-40B4-BE49-F238E27FC236}">
              <a16:creationId xmlns:a16="http://schemas.microsoft.com/office/drawing/2014/main" id="{B711755A-A0EF-4A87-AA65-4D79DAB0BA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78" name="Text Box 65">
          <a:extLst>
            <a:ext uri="{FF2B5EF4-FFF2-40B4-BE49-F238E27FC236}">
              <a16:creationId xmlns:a16="http://schemas.microsoft.com/office/drawing/2014/main" id="{4A4CF81E-72FF-4BC0-8025-21A572DC00E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79" name="Text Box 91">
          <a:extLst>
            <a:ext uri="{FF2B5EF4-FFF2-40B4-BE49-F238E27FC236}">
              <a16:creationId xmlns:a16="http://schemas.microsoft.com/office/drawing/2014/main" id="{1230AF60-8A04-4675-8444-1378E23CB89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80" name="Text Box 65">
          <a:extLst>
            <a:ext uri="{FF2B5EF4-FFF2-40B4-BE49-F238E27FC236}">
              <a16:creationId xmlns:a16="http://schemas.microsoft.com/office/drawing/2014/main" id="{E972AB71-2D6B-4DC1-AA03-AB2BD89BF3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581" name="Text Box 91">
          <a:extLst>
            <a:ext uri="{FF2B5EF4-FFF2-40B4-BE49-F238E27FC236}">
              <a16:creationId xmlns:a16="http://schemas.microsoft.com/office/drawing/2014/main" id="{7A6008C9-DD82-4CBE-B7F8-0CE10594414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82" name="Text Box 46">
          <a:extLst>
            <a:ext uri="{FF2B5EF4-FFF2-40B4-BE49-F238E27FC236}">
              <a16:creationId xmlns:a16="http://schemas.microsoft.com/office/drawing/2014/main" id="{F4EFA941-4AEE-4B47-AED1-0C36C55C8444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583" name="Text Box 43">
          <a:extLst>
            <a:ext uri="{FF2B5EF4-FFF2-40B4-BE49-F238E27FC236}">
              <a16:creationId xmlns:a16="http://schemas.microsoft.com/office/drawing/2014/main" id="{5994C82E-72AD-48D5-A28B-159B113976C1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4" name="Text Box 68">
          <a:extLst>
            <a:ext uri="{FF2B5EF4-FFF2-40B4-BE49-F238E27FC236}">
              <a16:creationId xmlns:a16="http://schemas.microsoft.com/office/drawing/2014/main" id="{2302415D-51EF-4F32-B743-FB963477FBE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5" name="Text Box 69">
          <a:extLst>
            <a:ext uri="{FF2B5EF4-FFF2-40B4-BE49-F238E27FC236}">
              <a16:creationId xmlns:a16="http://schemas.microsoft.com/office/drawing/2014/main" id="{D7CEBCFD-8464-422A-B1A3-D71B86DF646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6" name="Text Box 70">
          <a:extLst>
            <a:ext uri="{FF2B5EF4-FFF2-40B4-BE49-F238E27FC236}">
              <a16:creationId xmlns:a16="http://schemas.microsoft.com/office/drawing/2014/main" id="{CEEB4556-1291-4E88-8E5D-3C798B8461E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7" name="Text Box 71">
          <a:extLst>
            <a:ext uri="{FF2B5EF4-FFF2-40B4-BE49-F238E27FC236}">
              <a16:creationId xmlns:a16="http://schemas.microsoft.com/office/drawing/2014/main" id="{B8A19059-6003-46C1-8F98-1436EDE78FC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8" name="Text Box 72">
          <a:extLst>
            <a:ext uri="{FF2B5EF4-FFF2-40B4-BE49-F238E27FC236}">
              <a16:creationId xmlns:a16="http://schemas.microsoft.com/office/drawing/2014/main" id="{6EAD8B2D-3417-48D1-9B19-3126388186F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89" name="Text Box 73">
          <a:extLst>
            <a:ext uri="{FF2B5EF4-FFF2-40B4-BE49-F238E27FC236}">
              <a16:creationId xmlns:a16="http://schemas.microsoft.com/office/drawing/2014/main" id="{B975041A-C150-4CD7-A957-B8941C4A506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90" name="Text Box 46">
          <a:extLst>
            <a:ext uri="{FF2B5EF4-FFF2-40B4-BE49-F238E27FC236}">
              <a16:creationId xmlns:a16="http://schemas.microsoft.com/office/drawing/2014/main" id="{5E36FBEB-1498-408B-91D1-C44FA1B312D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91" name="Text Box 43">
          <a:extLst>
            <a:ext uri="{FF2B5EF4-FFF2-40B4-BE49-F238E27FC236}">
              <a16:creationId xmlns:a16="http://schemas.microsoft.com/office/drawing/2014/main" id="{6CBF7663-1D94-4B4F-817F-50BB72084BB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92" name="Text Box 46">
          <a:extLst>
            <a:ext uri="{FF2B5EF4-FFF2-40B4-BE49-F238E27FC236}">
              <a16:creationId xmlns:a16="http://schemas.microsoft.com/office/drawing/2014/main" id="{D394AD95-5D3D-4DF5-8580-E2DA46B829A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593" name="Text Box 43">
          <a:extLst>
            <a:ext uri="{FF2B5EF4-FFF2-40B4-BE49-F238E27FC236}">
              <a16:creationId xmlns:a16="http://schemas.microsoft.com/office/drawing/2014/main" id="{A0ABEE2B-794F-43FB-8E52-10E7FF9C4C0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4" name="Text Box 68">
          <a:extLst>
            <a:ext uri="{FF2B5EF4-FFF2-40B4-BE49-F238E27FC236}">
              <a16:creationId xmlns:a16="http://schemas.microsoft.com/office/drawing/2014/main" id="{D058A215-A858-47AA-87C7-B44985A1927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5" name="Text Box 69">
          <a:extLst>
            <a:ext uri="{FF2B5EF4-FFF2-40B4-BE49-F238E27FC236}">
              <a16:creationId xmlns:a16="http://schemas.microsoft.com/office/drawing/2014/main" id="{9138696B-BFA1-4FF0-9FDA-21860169FB5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6" name="Text Box 70">
          <a:extLst>
            <a:ext uri="{FF2B5EF4-FFF2-40B4-BE49-F238E27FC236}">
              <a16:creationId xmlns:a16="http://schemas.microsoft.com/office/drawing/2014/main" id="{C47CACF2-628D-4F2B-95FB-E59792544D7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7" name="Text Box 71">
          <a:extLst>
            <a:ext uri="{FF2B5EF4-FFF2-40B4-BE49-F238E27FC236}">
              <a16:creationId xmlns:a16="http://schemas.microsoft.com/office/drawing/2014/main" id="{76BFA07F-98E7-4090-84E8-BA2AB0159F7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8" name="Text Box 72">
          <a:extLst>
            <a:ext uri="{FF2B5EF4-FFF2-40B4-BE49-F238E27FC236}">
              <a16:creationId xmlns:a16="http://schemas.microsoft.com/office/drawing/2014/main" id="{1DF858B6-8ECE-447E-812E-5BEDF37198B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599" name="Text Box 73">
          <a:extLst>
            <a:ext uri="{FF2B5EF4-FFF2-40B4-BE49-F238E27FC236}">
              <a16:creationId xmlns:a16="http://schemas.microsoft.com/office/drawing/2014/main" id="{F15233CB-4FF5-42A6-87DF-535840E8E06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00" name="Text Box 46">
          <a:extLst>
            <a:ext uri="{FF2B5EF4-FFF2-40B4-BE49-F238E27FC236}">
              <a16:creationId xmlns:a16="http://schemas.microsoft.com/office/drawing/2014/main" id="{B3A62E1B-8716-4DBE-81FE-1FBEED35D35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01" name="Text Box 43">
          <a:extLst>
            <a:ext uri="{FF2B5EF4-FFF2-40B4-BE49-F238E27FC236}">
              <a16:creationId xmlns:a16="http://schemas.microsoft.com/office/drawing/2014/main" id="{A10CC64C-D785-48FC-9FFA-3B0F00C1063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02" name="Text Box 46">
          <a:extLst>
            <a:ext uri="{FF2B5EF4-FFF2-40B4-BE49-F238E27FC236}">
              <a16:creationId xmlns:a16="http://schemas.microsoft.com/office/drawing/2014/main" id="{1FCCBF9D-2AAB-465B-B0BA-38C9A3A53B2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3" name="Text Box 68">
          <a:extLst>
            <a:ext uri="{FF2B5EF4-FFF2-40B4-BE49-F238E27FC236}">
              <a16:creationId xmlns:a16="http://schemas.microsoft.com/office/drawing/2014/main" id="{5ED08CA0-A9C0-4205-94B7-EA979D2FA79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4" name="Text Box 69">
          <a:extLst>
            <a:ext uri="{FF2B5EF4-FFF2-40B4-BE49-F238E27FC236}">
              <a16:creationId xmlns:a16="http://schemas.microsoft.com/office/drawing/2014/main" id="{278E6CBC-A830-4E75-B8A0-6A41B0F9863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5" name="Text Box 70">
          <a:extLst>
            <a:ext uri="{FF2B5EF4-FFF2-40B4-BE49-F238E27FC236}">
              <a16:creationId xmlns:a16="http://schemas.microsoft.com/office/drawing/2014/main" id="{C229760C-4DE3-400D-81DA-02CC579BBB2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6" name="Text Box 71">
          <a:extLst>
            <a:ext uri="{FF2B5EF4-FFF2-40B4-BE49-F238E27FC236}">
              <a16:creationId xmlns:a16="http://schemas.microsoft.com/office/drawing/2014/main" id="{E81811E8-C3AF-41A6-8B4E-F574CA93F7F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7" name="Text Box 72">
          <a:extLst>
            <a:ext uri="{FF2B5EF4-FFF2-40B4-BE49-F238E27FC236}">
              <a16:creationId xmlns:a16="http://schemas.microsoft.com/office/drawing/2014/main" id="{8E9AD5B2-6894-4299-B38D-48D78CAD283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08" name="Text Box 73">
          <a:extLst>
            <a:ext uri="{FF2B5EF4-FFF2-40B4-BE49-F238E27FC236}">
              <a16:creationId xmlns:a16="http://schemas.microsoft.com/office/drawing/2014/main" id="{90E40287-4F19-40CE-A574-862C7710E1A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09" name="Text Box 46">
          <a:extLst>
            <a:ext uri="{FF2B5EF4-FFF2-40B4-BE49-F238E27FC236}">
              <a16:creationId xmlns:a16="http://schemas.microsoft.com/office/drawing/2014/main" id="{0DF6BB13-2FBA-4092-8FA5-27933AEAC7D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10" name="Text Box 43">
          <a:extLst>
            <a:ext uri="{FF2B5EF4-FFF2-40B4-BE49-F238E27FC236}">
              <a16:creationId xmlns:a16="http://schemas.microsoft.com/office/drawing/2014/main" id="{F8CC82D3-D1BC-4481-9924-EF348150D27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11" name="Text Box 46">
          <a:extLst>
            <a:ext uri="{FF2B5EF4-FFF2-40B4-BE49-F238E27FC236}">
              <a16:creationId xmlns:a16="http://schemas.microsoft.com/office/drawing/2014/main" id="{214EFA72-990F-4AEF-9642-272097A035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12" name="Text Box 43">
          <a:extLst>
            <a:ext uri="{FF2B5EF4-FFF2-40B4-BE49-F238E27FC236}">
              <a16:creationId xmlns:a16="http://schemas.microsoft.com/office/drawing/2014/main" id="{44F57FC7-612A-4580-88AE-1C0DD36A7C5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613" name="Text Box 10">
          <a:extLst>
            <a:ext uri="{FF2B5EF4-FFF2-40B4-BE49-F238E27FC236}">
              <a16:creationId xmlns:a16="http://schemas.microsoft.com/office/drawing/2014/main" id="{41399D97-A193-490B-8931-851F4718B27E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614" name="Text Box 11">
          <a:extLst>
            <a:ext uri="{FF2B5EF4-FFF2-40B4-BE49-F238E27FC236}">
              <a16:creationId xmlns:a16="http://schemas.microsoft.com/office/drawing/2014/main" id="{7E681A83-0C9A-4A5F-9243-3E4A052D0463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15" name="Text Box 65">
          <a:extLst>
            <a:ext uri="{FF2B5EF4-FFF2-40B4-BE49-F238E27FC236}">
              <a16:creationId xmlns:a16="http://schemas.microsoft.com/office/drawing/2014/main" id="{073A63C8-A93B-4ADF-9320-98B294EE198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16" name="Text Box 91">
          <a:extLst>
            <a:ext uri="{FF2B5EF4-FFF2-40B4-BE49-F238E27FC236}">
              <a16:creationId xmlns:a16="http://schemas.microsoft.com/office/drawing/2014/main" id="{0F547199-A443-41EF-B943-3AD27B5D54B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17" name="Text Box 65">
          <a:extLst>
            <a:ext uri="{FF2B5EF4-FFF2-40B4-BE49-F238E27FC236}">
              <a16:creationId xmlns:a16="http://schemas.microsoft.com/office/drawing/2014/main" id="{7CA2EED6-F6F9-4916-B15A-EA03B70EF1F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18" name="Text Box 91">
          <a:extLst>
            <a:ext uri="{FF2B5EF4-FFF2-40B4-BE49-F238E27FC236}">
              <a16:creationId xmlns:a16="http://schemas.microsoft.com/office/drawing/2014/main" id="{3161B537-978A-423F-BAC0-17F451EC4C1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19" name="Text Box 46">
          <a:extLst>
            <a:ext uri="{FF2B5EF4-FFF2-40B4-BE49-F238E27FC236}">
              <a16:creationId xmlns:a16="http://schemas.microsoft.com/office/drawing/2014/main" id="{5CF738BC-5BBE-4111-B5BC-0C2F8260022B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20" name="Text Box 43">
          <a:extLst>
            <a:ext uri="{FF2B5EF4-FFF2-40B4-BE49-F238E27FC236}">
              <a16:creationId xmlns:a16="http://schemas.microsoft.com/office/drawing/2014/main" id="{C2DADFB5-66AB-4898-BF86-37312463E379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1" name="Text Box 68">
          <a:extLst>
            <a:ext uri="{FF2B5EF4-FFF2-40B4-BE49-F238E27FC236}">
              <a16:creationId xmlns:a16="http://schemas.microsoft.com/office/drawing/2014/main" id="{5911D6F1-9282-4061-A6C1-2742B82DAD3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2" name="Text Box 69">
          <a:extLst>
            <a:ext uri="{FF2B5EF4-FFF2-40B4-BE49-F238E27FC236}">
              <a16:creationId xmlns:a16="http://schemas.microsoft.com/office/drawing/2014/main" id="{EE362057-B4DD-4739-B21B-F273A7BAD5A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3" name="Text Box 70">
          <a:extLst>
            <a:ext uri="{FF2B5EF4-FFF2-40B4-BE49-F238E27FC236}">
              <a16:creationId xmlns:a16="http://schemas.microsoft.com/office/drawing/2014/main" id="{BEF8D855-894C-4E06-964E-6CBFBAA2A2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4" name="Text Box 71">
          <a:extLst>
            <a:ext uri="{FF2B5EF4-FFF2-40B4-BE49-F238E27FC236}">
              <a16:creationId xmlns:a16="http://schemas.microsoft.com/office/drawing/2014/main" id="{23008988-7D41-48CF-8BCA-21812C4B36A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5" name="Text Box 72">
          <a:extLst>
            <a:ext uri="{FF2B5EF4-FFF2-40B4-BE49-F238E27FC236}">
              <a16:creationId xmlns:a16="http://schemas.microsoft.com/office/drawing/2014/main" id="{F4823882-229E-4197-BDA0-41F12B0435D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26" name="Text Box 73">
          <a:extLst>
            <a:ext uri="{FF2B5EF4-FFF2-40B4-BE49-F238E27FC236}">
              <a16:creationId xmlns:a16="http://schemas.microsoft.com/office/drawing/2014/main" id="{6E933F4C-25FA-4B7A-BFC9-6569DCF42F0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27" name="Text Box 46">
          <a:extLst>
            <a:ext uri="{FF2B5EF4-FFF2-40B4-BE49-F238E27FC236}">
              <a16:creationId xmlns:a16="http://schemas.microsoft.com/office/drawing/2014/main" id="{9B48C3F0-47B4-4004-A495-17F7F9D4D49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28" name="Text Box 43">
          <a:extLst>
            <a:ext uri="{FF2B5EF4-FFF2-40B4-BE49-F238E27FC236}">
              <a16:creationId xmlns:a16="http://schemas.microsoft.com/office/drawing/2014/main" id="{06BD1AFB-665C-4BDE-8F06-708B4787466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29" name="Text Box 46">
          <a:extLst>
            <a:ext uri="{FF2B5EF4-FFF2-40B4-BE49-F238E27FC236}">
              <a16:creationId xmlns:a16="http://schemas.microsoft.com/office/drawing/2014/main" id="{FEA697B1-39BB-4CC8-BCF8-D42E4CAF4A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30" name="Text Box 43">
          <a:extLst>
            <a:ext uri="{FF2B5EF4-FFF2-40B4-BE49-F238E27FC236}">
              <a16:creationId xmlns:a16="http://schemas.microsoft.com/office/drawing/2014/main" id="{8A4D355E-1B57-4417-8C3A-4D86AD801C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1" name="Text Box 68">
          <a:extLst>
            <a:ext uri="{FF2B5EF4-FFF2-40B4-BE49-F238E27FC236}">
              <a16:creationId xmlns:a16="http://schemas.microsoft.com/office/drawing/2014/main" id="{B375F155-DA44-4672-98D5-4F3206FEBB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2" name="Text Box 69">
          <a:extLst>
            <a:ext uri="{FF2B5EF4-FFF2-40B4-BE49-F238E27FC236}">
              <a16:creationId xmlns:a16="http://schemas.microsoft.com/office/drawing/2014/main" id="{8F733C9B-CC6E-425A-979E-557B1AA88EE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3" name="Text Box 70">
          <a:extLst>
            <a:ext uri="{FF2B5EF4-FFF2-40B4-BE49-F238E27FC236}">
              <a16:creationId xmlns:a16="http://schemas.microsoft.com/office/drawing/2014/main" id="{4B56EFD1-8223-42FE-B033-F34CEC12CD5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4" name="Text Box 71">
          <a:extLst>
            <a:ext uri="{FF2B5EF4-FFF2-40B4-BE49-F238E27FC236}">
              <a16:creationId xmlns:a16="http://schemas.microsoft.com/office/drawing/2014/main" id="{9B3AFE73-520D-46AD-8C1A-C47AAFBEDF4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5" name="Text Box 72">
          <a:extLst>
            <a:ext uri="{FF2B5EF4-FFF2-40B4-BE49-F238E27FC236}">
              <a16:creationId xmlns:a16="http://schemas.microsoft.com/office/drawing/2014/main" id="{4CF7D183-22AF-472D-8941-F5F24D533E9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36" name="Text Box 73">
          <a:extLst>
            <a:ext uri="{FF2B5EF4-FFF2-40B4-BE49-F238E27FC236}">
              <a16:creationId xmlns:a16="http://schemas.microsoft.com/office/drawing/2014/main" id="{F85199B7-EF00-4F3A-BBD6-A7574CC63ED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37" name="Text Box 46">
          <a:extLst>
            <a:ext uri="{FF2B5EF4-FFF2-40B4-BE49-F238E27FC236}">
              <a16:creationId xmlns:a16="http://schemas.microsoft.com/office/drawing/2014/main" id="{6D6174FF-6613-4E44-8FD9-706EBAAC65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38" name="Text Box 43">
          <a:extLst>
            <a:ext uri="{FF2B5EF4-FFF2-40B4-BE49-F238E27FC236}">
              <a16:creationId xmlns:a16="http://schemas.microsoft.com/office/drawing/2014/main" id="{CB7C00B2-CEF5-493C-83F3-BF658D188E5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39" name="Text Box 46">
          <a:extLst>
            <a:ext uri="{FF2B5EF4-FFF2-40B4-BE49-F238E27FC236}">
              <a16:creationId xmlns:a16="http://schemas.microsoft.com/office/drawing/2014/main" id="{6A310AFC-1DA6-4495-A4A9-8C71B35EEFC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40" name="Text Box 43">
          <a:extLst>
            <a:ext uri="{FF2B5EF4-FFF2-40B4-BE49-F238E27FC236}">
              <a16:creationId xmlns:a16="http://schemas.microsoft.com/office/drawing/2014/main" id="{2B0176CF-AFD3-48F0-9BF4-93C3E15D5CA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1" name="Text Box 68">
          <a:extLst>
            <a:ext uri="{FF2B5EF4-FFF2-40B4-BE49-F238E27FC236}">
              <a16:creationId xmlns:a16="http://schemas.microsoft.com/office/drawing/2014/main" id="{46E4C4B7-C47D-4290-B58E-879ACF478A5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2" name="Text Box 69">
          <a:extLst>
            <a:ext uri="{FF2B5EF4-FFF2-40B4-BE49-F238E27FC236}">
              <a16:creationId xmlns:a16="http://schemas.microsoft.com/office/drawing/2014/main" id="{6176C060-077F-4147-B00E-03C7190F985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3" name="Text Box 70">
          <a:extLst>
            <a:ext uri="{FF2B5EF4-FFF2-40B4-BE49-F238E27FC236}">
              <a16:creationId xmlns:a16="http://schemas.microsoft.com/office/drawing/2014/main" id="{4D2E8CD6-A2D6-4DAC-B0DD-489F86663F0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4" name="Text Box 71">
          <a:extLst>
            <a:ext uri="{FF2B5EF4-FFF2-40B4-BE49-F238E27FC236}">
              <a16:creationId xmlns:a16="http://schemas.microsoft.com/office/drawing/2014/main" id="{3046C4E1-D3E7-4E39-8046-26F4730810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5" name="Text Box 72">
          <a:extLst>
            <a:ext uri="{FF2B5EF4-FFF2-40B4-BE49-F238E27FC236}">
              <a16:creationId xmlns:a16="http://schemas.microsoft.com/office/drawing/2014/main" id="{671CA51B-62B4-4E71-9BFE-25916BEFA0E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46" name="Text Box 73">
          <a:extLst>
            <a:ext uri="{FF2B5EF4-FFF2-40B4-BE49-F238E27FC236}">
              <a16:creationId xmlns:a16="http://schemas.microsoft.com/office/drawing/2014/main" id="{0CFF19E4-F983-43B1-BFBE-BC6DBD9100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47" name="Text Box 46">
          <a:extLst>
            <a:ext uri="{FF2B5EF4-FFF2-40B4-BE49-F238E27FC236}">
              <a16:creationId xmlns:a16="http://schemas.microsoft.com/office/drawing/2014/main" id="{D1503EEE-531E-492D-B90B-CD541133A79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48" name="Text Box 43">
          <a:extLst>
            <a:ext uri="{FF2B5EF4-FFF2-40B4-BE49-F238E27FC236}">
              <a16:creationId xmlns:a16="http://schemas.microsoft.com/office/drawing/2014/main" id="{B27C5E2A-7001-4FC7-BD6F-58B3DF90EA4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6525DF00-C26D-4000-AE7F-DA4CF25963A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50" name="Text Box 43">
          <a:extLst>
            <a:ext uri="{FF2B5EF4-FFF2-40B4-BE49-F238E27FC236}">
              <a16:creationId xmlns:a16="http://schemas.microsoft.com/office/drawing/2014/main" id="{009C0C64-2C52-4FF7-859A-983AEDA0C5B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651" name="Text Box 10">
          <a:extLst>
            <a:ext uri="{FF2B5EF4-FFF2-40B4-BE49-F238E27FC236}">
              <a16:creationId xmlns:a16="http://schemas.microsoft.com/office/drawing/2014/main" id="{6F50DB27-EEFF-4615-BBC9-1E28384C0441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652" name="Text Box 11">
          <a:extLst>
            <a:ext uri="{FF2B5EF4-FFF2-40B4-BE49-F238E27FC236}">
              <a16:creationId xmlns:a16="http://schemas.microsoft.com/office/drawing/2014/main" id="{F77D5022-5E7D-48EB-B87B-13763C6FA2B3}"/>
            </a:ext>
          </a:extLst>
        </xdr:cNvPr>
        <xdr:cNvSpPr txBox="1">
          <a:spLocks noChangeArrowheads="1"/>
        </xdr:cNvSpPr>
      </xdr:nvSpPr>
      <xdr:spPr bwMode="auto">
        <a:xfrm>
          <a:off x="1057275" y="72961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53" name="Text Box 65">
          <a:extLst>
            <a:ext uri="{FF2B5EF4-FFF2-40B4-BE49-F238E27FC236}">
              <a16:creationId xmlns:a16="http://schemas.microsoft.com/office/drawing/2014/main" id="{EDE0CEB2-A2E5-4A29-855F-6E1783D5184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54" name="Text Box 91">
          <a:extLst>
            <a:ext uri="{FF2B5EF4-FFF2-40B4-BE49-F238E27FC236}">
              <a16:creationId xmlns:a16="http://schemas.microsoft.com/office/drawing/2014/main" id="{36F6DB0D-5211-4F16-8DD8-75874B0845C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55" name="Text Box 65">
          <a:extLst>
            <a:ext uri="{FF2B5EF4-FFF2-40B4-BE49-F238E27FC236}">
              <a16:creationId xmlns:a16="http://schemas.microsoft.com/office/drawing/2014/main" id="{889C6D70-F34B-45EF-BEC2-E194F46533E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56" name="Text Box 91">
          <a:extLst>
            <a:ext uri="{FF2B5EF4-FFF2-40B4-BE49-F238E27FC236}">
              <a16:creationId xmlns:a16="http://schemas.microsoft.com/office/drawing/2014/main" id="{3A853C99-641B-460E-AFE1-7A03AE05EC3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57" name="Text Box 46">
          <a:extLst>
            <a:ext uri="{FF2B5EF4-FFF2-40B4-BE49-F238E27FC236}">
              <a16:creationId xmlns:a16="http://schemas.microsoft.com/office/drawing/2014/main" id="{B6654EFC-253D-4829-BE5C-11A79EB24F91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58" name="Text Box 43">
          <a:extLst>
            <a:ext uri="{FF2B5EF4-FFF2-40B4-BE49-F238E27FC236}">
              <a16:creationId xmlns:a16="http://schemas.microsoft.com/office/drawing/2014/main" id="{001F804C-4D26-45B5-B2FE-6B2CFE333B44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59" name="Text Box 68">
          <a:extLst>
            <a:ext uri="{FF2B5EF4-FFF2-40B4-BE49-F238E27FC236}">
              <a16:creationId xmlns:a16="http://schemas.microsoft.com/office/drawing/2014/main" id="{580D9FCF-DAC7-48B6-AE93-5A3608640C6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0" name="Text Box 69">
          <a:extLst>
            <a:ext uri="{FF2B5EF4-FFF2-40B4-BE49-F238E27FC236}">
              <a16:creationId xmlns:a16="http://schemas.microsoft.com/office/drawing/2014/main" id="{CDFFAC0E-DE5B-42BD-BA46-C26ADD1E764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1" name="Text Box 70">
          <a:extLst>
            <a:ext uri="{FF2B5EF4-FFF2-40B4-BE49-F238E27FC236}">
              <a16:creationId xmlns:a16="http://schemas.microsoft.com/office/drawing/2014/main" id="{2F089653-80EA-4D7D-BC0F-AECE47814DD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2" name="Text Box 71">
          <a:extLst>
            <a:ext uri="{FF2B5EF4-FFF2-40B4-BE49-F238E27FC236}">
              <a16:creationId xmlns:a16="http://schemas.microsoft.com/office/drawing/2014/main" id="{CAC9FDF3-9C4B-4BB2-B156-81C9E58AC23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3" name="Text Box 72">
          <a:extLst>
            <a:ext uri="{FF2B5EF4-FFF2-40B4-BE49-F238E27FC236}">
              <a16:creationId xmlns:a16="http://schemas.microsoft.com/office/drawing/2014/main" id="{47A16D7D-2D02-4A92-AC5F-0299003A4ED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4" name="Text Box 73">
          <a:extLst>
            <a:ext uri="{FF2B5EF4-FFF2-40B4-BE49-F238E27FC236}">
              <a16:creationId xmlns:a16="http://schemas.microsoft.com/office/drawing/2014/main" id="{486A9321-E02A-4C71-B0EC-D8E7EA7E1A1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65" name="Text Box 46">
          <a:extLst>
            <a:ext uri="{FF2B5EF4-FFF2-40B4-BE49-F238E27FC236}">
              <a16:creationId xmlns:a16="http://schemas.microsoft.com/office/drawing/2014/main" id="{3A67B53E-BF2D-4914-A7C9-4FAC85CD3B3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66" name="Text Box 43">
          <a:extLst>
            <a:ext uri="{FF2B5EF4-FFF2-40B4-BE49-F238E27FC236}">
              <a16:creationId xmlns:a16="http://schemas.microsoft.com/office/drawing/2014/main" id="{D36F4789-B7CF-4E98-90ED-86828F7371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67" name="Text Box 46">
          <a:extLst>
            <a:ext uri="{FF2B5EF4-FFF2-40B4-BE49-F238E27FC236}">
              <a16:creationId xmlns:a16="http://schemas.microsoft.com/office/drawing/2014/main" id="{682A4531-BDCD-4759-A856-F570453F1A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68" name="Text Box 43">
          <a:extLst>
            <a:ext uri="{FF2B5EF4-FFF2-40B4-BE49-F238E27FC236}">
              <a16:creationId xmlns:a16="http://schemas.microsoft.com/office/drawing/2014/main" id="{D4135E25-D60E-4246-9871-70E5775859F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69" name="Text Box 68">
          <a:extLst>
            <a:ext uri="{FF2B5EF4-FFF2-40B4-BE49-F238E27FC236}">
              <a16:creationId xmlns:a16="http://schemas.microsoft.com/office/drawing/2014/main" id="{004EF3F5-6C26-452B-B887-533467AE1A5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70" name="Text Box 69">
          <a:extLst>
            <a:ext uri="{FF2B5EF4-FFF2-40B4-BE49-F238E27FC236}">
              <a16:creationId xmlns:a16="http://schemas.microsoft.com/office/drawing/2014/main" id="{C56C43F6-58C4-4072-BCD4-6A8D42AE87E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71" name="Text Box 70">
          <a:extLst>
            <a:ext uri="{FF2B5EF4-FFF2-40B4-BE49-F238E27FC236}">
              <a16:creationId xmlns:a16="http://schemas.microsoft.com/office/drawing/2014/main" id="{AC995ACD-8EF4-479F-893D-A552337BC4F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72" name="Text Box 71">
          <a:extLst>
            <a:ext uri="{FF2B5EF4-FFF2-40B4-BE49-F238E27FC236}">
              <a16:creationId xmlns:a16="http://schemas.microsoft.com/office/drawing/2014/main" id="{2B3E419C-82DA-4142-AFB7-24A3FEB1E8E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73" name="Text Box 72">
          <a:extLst>
            <a:ext uri="{FF2B5EF4-FFF2-40B4-BE49-F238E27FC236}">
              <a16:creationId xmlns:a16="http://schemas.microsoft.com/office/drawing/2014/main" id="{6E835B42-DA4D-4980-BA77-334BF143DB1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74" name="Text Box 73">
          <a:extLst>
            <a:ext uri="{FF2B5EF4-FFF2-40B4-BE49-F238E27FC236}">
              <a16:creationId xmlns:a16="http://schemas.microsoft.com/office/drawing/2014/main" id="{D6D1DD27-9AB1-4A58-BAE0-CE55EE5247D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75" name="Text Box 46">
          <a:extLst>
            <a:ext uri="{FF2B5EF4-FFF2-40B4-BE49-F238E27FC236}">
              <a16:creationId xmlns:a16="http://schemas.microsoft.com/office/drawing/2014/main" id="{6C1AB52D-2600-46E0-9BFE-EA05CEB5E67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76" name="Text Box 43">
          <a:extLst>
            <a:ext uri="{FF2B5EF4-FFF2-40B4-BE49-F238E27FC236}">
              <a16:creationId xmlns:a16="http://schemas.microsoft.com/office/drawing/2014/main" id="{7D5ED944-3AE0-4116-8B46-10304A4210F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77" name="Text Box 46">
          <a:extLst>
            <a:ext uri="{FF2B5EF4-FFF2-40B4-BE49-F238E27FC236}">
              <a16:creationId xmlns:a16="http://schemas.microsoft.com/office/drawing/2014/main" id="{78AAC956-88CF-4F57-BF32-FB41480F18B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78" name="Text Box 43">
          <a:extLst>
            <a:ext uri="{FF2B5EF4-FFF2-40B4-BE49-F238E27FC236}">
              <a16:creationId xmlns:a16="http://schemas.microsoft.com/office/drawing/2014/main" id="{2B17B5C5-8F9A-450E-9461-664C8722D35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79" name="Text Box 68">
          <a:extLst>
            <a:ext uri="{FF2B5EF4-FFF2-40B4-BE49-F238E27FC236}">
              <a16:creationId xmlns:a16="http://schemas.microsoft.com/office/drawing/2014/main" id="{69EB5D23-A250-4ABD-94B4-8EE9271F756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80" name="Text Box 69">
          <a:extLst>
            <a:ext uri="{FF2B5EF4-FFF2-40B4-BE49-F238E27FC236}">
              <a16:creationId xmlns:a16="http://schemas.microsoft.com/office/drawing/2014/main" id="{84A222C0-98A1-449E-A4FA-EF1AEA9BED6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81" name="Text Box 70">
          <a:extLst>
            <a:ext uri="{FF2B5EF4-FFF2-40B4-BE49-F238E27FC236}">
              <a16:creationId xmlns:a16="http://schemas.microsoft.com/office/drawing/2014/main" id="{2C9BA3F7-F315-4D8D-BC8D-8763055E9A5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82" name="Text Box 71">
          <a:extLst>
            <a:ext uri="{FF2B5EF4-FFF2-40B4-BE49-F238E27FC236}">
              <a16:creationId xmlns:a16="http://schemas.microsoft.com/office/drawing/2014/main" id="{3F4D7692-C766-4517-9B9D-108EE4D2552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83" name="Text Box 72">
          <a:extLst>
            <a:ext uri="{FF2B5EF4-FFF2-40B4-BE49-F238E27FC236}">
              <a16:creationId xmlns:a16="http://schemas.microsoft.com/office/drawing/2014/main" id="{6F410FE7-4D76-4500-8D73-2487C440D2A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684" name="Text Box 73">
          <a:extLst>
            <a:ext uri="{FF2B5EF4-FFF2-40B4-BE49-F238E27FC236}">
              <a16:creationId xmlns:a16="http://schemas.microsoft.com/office/drawing/2014/main" id="{FE2B4BA2-ED54-4E8F-90BB-FAE7BC3467F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85" name="Text Box 46">
          <a:extLst>
            <a:ext uri="{FF2B5EF4-FFF2-40B4-BE49-F238E27FC236}">
              <a16:creationId xmlns:a16="http://schemas.microsoft.com/office/drawing/2014/main" id="{6A07624F-7EC1-4489-BFF0-AC9C3C43673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86" name="Text Box 43">
          <a:extLst>
            <a:ext uri="{FF2B5EF4-FFF2-40B4-BE49-F238E27FC236}">
              <a16:creationId xmlns:a16="http://schemas.microsoft.com/office/drawing/2014/main" id="{18567EC7-5893-4CE9-8B57-DBBD510231A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87" name="Text Box 46">
          <a:extLst>
            <a:ext uri="{FF2B5EF4-FFF2-40B4-BE49-F238E27FC236}">
              <a16:creationId xmlns:a16="http://schemas.microsoft.com/office/drawing/2014/main" id="{C2A1E816-9EEE-48A4-A6C3-92DF760309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688" name="Text Box 43">
          <a:extLst>
            <a:ext uri="{FF2B5EF4-FFF2-40B4-BE49-F238E27FC236}">
              <a16:creationId xmlns:a16="http://schemas.microsoft.com/office/drawing/2014/main" id="{C487977E-F1DC-4A36-93CF-2153A7A126C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89" name="Text Box 65">
          <a:extLst>
            <a:ext uri="{FF2B5EF4-FFF2-40B4-BE49-F238E27FC236}">
              <a16:creationId xmlns:a16="http://schemas.microsoft.com/office/drawing/2014/main" id="{BE9C4608-5F58-4A04-BA97-CA619C0D026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90" name="Text Box 91">
          <a:extLst>
            <a:ext uri="{FF2B5EF4-FFF2-40B4-BE49-F238E27FC236}">
              <a16:creationId xmlns:a16="http://schemas.microsoft.com/office/drawing/2014/main" id="{8F6D8622-587C-48C4-95CF-DBF7CBD7681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91" name="Text Box 65">
          <a:extLst>
            <a:ext uri="{FF2B5EF4-FFF2-40B4-BE49-F238E27FC236}">
              <a16:creationId xmlns:a16="http://schemas.microsoft.com/office/drawing/2014/main" id="{28640F3E-2116-49E0-A205-226F55A9A25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692" name="Text Box 91">
          <a:extLst>
            <a:ext uri="{FF2B5EF4-FFF2-40B4-BE49-F238E27FC236}">
              <a16:creationId xmlns:a16="http://schemas.microsoft.com/office/drawing/2014/main" id="{5F52FFD9-3EC2-4075-ADED-76420B026D2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93" name="Text Box 46">
          <a:extLst>
            <a:ext uri="{FF2B5EF4-FFF2-40B4-BE49-F238E27FC236}">
              <a16:creationId xmlns:a16="http://schemas.microsoft.com/office/drawing/2014/main" id="{ABD47D63-F75D-4125-93AD-BDC6C63DB40F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694" name="Text Box 43">
          <a:extLst>
            <a:ext uri="{FF2B5EF4-FFF2-40B4-BE49-F238E27FC236}">
              <a16:creationId xmlns:a16="http://schemas.microsoft.com/office/drawing/2014/main" id="{2C9622A4-5CDE-4928-959A-8C8D2CF35371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95" name="Text Box 68">
          <a:extLst>
            <a:ext uri="{FF2B5EF4-FFF2-40B4-BE49-F238E27FC236}">
              <a16:creationId xmlns:a16="http://schemas.microsoft.com/office/drawing/2014/main" id="{01F6C68B-E026-445C-86B7-F0C99D96730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96" name="Text Box 69">
          <a:extLst>
            <a:ext uri="{FF2B5EF4-FFF2-40B4-BE49-F238E27FC236}">
              <a16:creationId xmlns:a16="http://schemas.microsoft.com/office/drawing/2014/main" id="{D383EB6D-AB06-4AB7-B241-A07E8140CE6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97" name="Text Box 70">
          <a:extLst>
            <a:ext uri="{FF2B5EF4-FFF2-40B4-BE49-F238E27FC236}">
              <a16:creationId xmlns:a16="http://schemas.microsoft.com/office/drawing/2014/main" id="{8442E570-051F-4BC5-B8ED-1930B0A6222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98" name="Text Box 71">
          <a:extLst>
            <a:ext uri="{FF2B5EF4-FFF2-40B4-BE49-F238E27FC236}">
              <a16:creationId xmlns:a16="http://schemas.microsoft.com/office/drawing/2014/main" id="{11FBA9E3-07CD-4672-AEFD-FD1D03524E9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699" name="Text Box 72">
          <a:extLst>
            <a:ext uri="{FF2B5EF4-FFF2-40B4-BE49-F238E27FC236}">
              <a16:creationId xmlns:a16="http://schemas.microsoft.com/office/drawing/2014/main" id="{F8591B5E-65AA-4951-9FA2-CA5F2BB86C5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0" name="Text Box 73">
          <a:extLst>
            <a:ext uri="{FF2B5EF4-FFF2-40B4-BE49-F238E27FC236}">
              <a16:creationId xmlns:a16="http://schemas.microsoft.com/office/drawing/2014/main" id="{9EE0CDE2-9A84-487F-8C08-13B6602FE1D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01" name="Text Box 46">
          <a:extLst>
            <a:ext uri="{FF2B5EF4-FFF2-40B4-BE49-F238E27FC236}">
              <a16:creationId xmlns:a16="http://schemas.microsoft.com/office/drawing/2014/main" id="{BBB44CD0-DADF-48D8-9BF9-060197A5257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02" name="Text Box 43">
          <a:extLst>
            <a:ext uri="{FF2B5EF4-FFF2-40B4-BE49-F238E27FC236}">
              <a16:creationId xmlns:a16="http://schemas.microsoft.com/office/drawing/2014/main" id="{D96CA3CF-66A6-4A7B-9B53-2827C6602E1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03" name="Text Box 46">
          <a:extLst>
            <a:ext uri="{FF2B5EF4-FFF2-40B4-BE49-F238E27FC236}">
              <a16:creationId xmlns:a16="http://schemas.microsoft.com/office/drawing/2014/main" id="{A90C4E8A-EAE8-447E-B6BD-4650764350A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04" name="Text Box 43">
          <a:extLst>
            <a:ext uri="{FF2B5EF4-FFF2-40B4-BE49-F238E27FC236}">
              <a16:creationId xmlns:a16="http://schemas.microsoft.com/office/drawing/2014/main" id="{5F14B2A2-4FCA-4913-AF26-8EF7D43B5EF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5" name="Text Box 68">
          <a:extLst>
            <a:ext uri="{FF2B5EF4-FFF2-40B4-BE49-F238E27FC236}">
              <a16:creationId xmlns:a16="http://schemas.microsoft.com/office/drawing/2014/main" id="{420A1B8D-F95C-46A9-8275-1734AE49AE6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6" name="Text Box 69">
          <a:extLst>
            <a:ext uri="{FF2B5EF4-FFF2-40B4-BE49-F238E27FC236}">
              <a16:creationId xmlns:a16="http://schemas.microsoft.com/office/drawing/2014/main" id="{90587358-B104-4CE6-B5C4-51C1A4A5E01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7" name="Text Box 70">
          <a:extLst>
            <a:ext uri="{FF2B5EF4-FFF2-40B4-BE49-F238E27FC236}">
              <a16:creationId xmlns:a16="http://schemas.microsoft.com/office/drawing/2014/main" id="{1D3E3733-04B8-4A1E-8ED3-E9FDC40341D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8" name="Text Box 71">
          <a:extLst>
            <a:ext uri="{FF2B5EF4-FFF2-40B4-BE49-F238E27FC236}">
              <a16:creationId xmlns:a16="http://schemas.microsoft.com/office/drawing/2014/main" id="{0912BC7F-F0E1-48BA-A6DB-F36C9F6D8F9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09" name="Text Box 72">
          <a:extLst>
            <a:ext uri="{FF2B5EF4-FFF2-40B4-BE49-F238E27FC236}">
              <a16:creationId xmlns:a16="http://schemas.microsoft.com/office/drawing/2014/main" id="{1EC624D9-FFE9-456F-B8E3-19A3E149D21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10" name="Text Box 73">
          <a:extLst>
            <a:ext uri="{FF2B5EF4-FFF2-40B4-BE49-F238E27FC236}">
              <a16:creationId xmlns:a16="http://schemas.microsoft.com/office/drawing/2014/main" id="{66D7EB74-7052-4054-9A95-12C394773B3A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11" name="Text Box 46">
          <a:extLst>
            <a:ext uri="{FF2B5EF4-FFF2-40B4-BE49-F238E27FC236}">
              <a16:creationId xmlns:a16="http://schemas.microsoft.com/office/drawing/2014/main" id="{0B12B9BB-9E0F-42AE-8D07-63B8FDEB0010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12" name="Text Box 43">
          <a:extLst>
            <a:ext uri="{FF2B5EF4-FFF2-40B4-BE49-F238E27FC236}">
              <a16:creationId xmlns:a16="http://schemas.microsoft.com/office/drawing/2014/main" id="{CE663B8F-60E7-4A88-8A0C-4F7149865AB9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13" name="Text Box 46">
          <a:extLst>
            <a:ext uri="{FF2B5EF4-FFF2-40B4-BE49-F238E27FC236}">
              <a16:creationId xmlns:a16="http://schemas.microsoft.com/office/drawing/2014/main" id="{C490E774-4815-4382-BA1D-A92260827A0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14" name="Text Box 43">
          <a:extLst>
            <a:ext uri="{FF2B5EF4-FFF2-40B4-BE49-F238E27FC236}">
              <a16:creationId xmlns:a16="http://schemas.microsoft.com/office/drawing/2014/main" id="{E6B5D1B6-3B51-4AFB-AF31-D1C39EF5F2F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15" name="Text Box 68">
          <a:extLst>
            <a:ext uri="{FF2B5EF4-FFF2-40B4-BE49-F238E27FC236}">
              <a16:creationId xmlns:a16="http://schemas.microsoft.com/office/drawing/2014/main" id="{B606CDC0-8B12-4833-A854-436AE33C78E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16" name="Text Box 69">
          <a:extLst>
            <a:ext uri="{FF2B5EF4-FFF2-40B4-BE49-F238E27FC236}">
              <a16:creationId xmlns:a16="http://schemas.microsoft.com/office/drawing/2014/main" id="{EA7C8ACC-6513-40CD-ABF4-B81F96116CE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17" name="Text Box 70">
          <a:extLst>
            <a:ext uri="{FF2B5EF4-FFF2-40B4-BE49-F238E27FC236}">
              <a16:creationId xmlns:a16="http://schemas.microsoft.com/office/drawing/2014/main" id="{421A00A4-1AB4-439C-A561-77900137148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18" name="Text Box 71">
          <a:extLst>
            <a:ext uri="{FF2B5EF4-FFF2-40B4-BE49-F238E27FC236}">
              <a16:creationId xmlns:a16="http://schemas.microsoft.com/office/drawing/2014/main" id="{398D205E-E63B-49A1-9061-9AE7BACAFF42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19" name="Text Box 72">
          <a:extLst>
            <a:ext uri="{FF2B5EF4-FFF2-40B4-BE49-F238E27FC236}">
              <a16:creationId xmlns:a16="http://schemas.microsoft.com/office/drawing/2014/main" id="{18701657-16F5-4E21-9805-F539956582F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720" name="Text Box 73">
          <a:extLst>
            <a:ext uri="{FF2B5EF4-FFF2-40B4-BE49-F238E27FC236}">
              <a16:creationId xmlns:a16="http://schemas.microsoft.com/office/drawing/2014/main" id="{C4E1E36A-E591-487E-B869-9B7A030CC28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21" name="Text Box 46">
          <a:extLst>
            <a:ext uri="{FF2B5EF4-FFF2-40B4-BE49-F238E27FC236}">
              <a16:creationId xmlns:a16="http://schemas.microsoft.com/office/drawing/2014/main" id="{87C7D836-6977-4B4E-8C22-46B68853B21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22" name="Text Box 43">
          <a:extLst>
            <a:ext uri="{FF2B5EF4-FFF2-40B4-BE49-F238E27FC236}">
              <a16:creationId xmlns:a16="http://schemas.microsoft.com/office/drawing/2014/main" id="{0F2598A8-551F-499A-A2AF-8B76D1DA580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23" name="Text Box 46">
          <a:extLst>
            <a:ext uri="{FF2B5EF4-FFF2-40B4-BE49-F238E27FC236}">
              <a16:creationId xmlns:a16="http://schemas.microsoft.com/office/drawing/2014/main" id="{E0367408-A200-4096-8BB9-F2D78E164D6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24" name="Text Box 43">
          <a:extLst>
            <a:ext uri="{FF2B5EF4-FFF2-40B4-BE49-F238E27FC236}">
              <a16:creationId xmlns:a16="http://schemas.microsoft.com/office/drawing/2014/main" id="{57F5CA77-DAC9-477B-A26A-FF341B6FB2C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725" name="Text Box 65">
          <a:extLst>
            <a:ext uri="{FF2B5EF4-FFF2-40B4-BE49-F238E27FC236}">
              <a16:creationId xmlns:a16="http://schemas.microsoft.com/office/drawing/2014/main" id="{6A94E28B-054B-45E6-923E-DF0F66E79FE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726" name="Text Box 91">
          <a:extLst>
            <a:ext uri="{FF2B5EF4-FFF2-40B4-BE49-F238E27FC236}">
              <a16:creationId xmlns:a16="http://schemas.microsoft.com/office/drawing/2014/main" id="{F8CC5245-42CD-4A2E-8E7E-EE91B94F275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727" name="Text Box 65">
          <a:extLst>
            <a:ext uri="{FF2B5EF4-FFF2-40B4-BE49-F238E27FC236}">
              <a16:creationId xmlns:a16="http://schemas.microsoft.com/office/drawing/2014/main" id="{FFEC9AC1-9F36-46A0-97F4-9089B12BE5D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728" name="Text Box 91">
          <a:extLst>
            <a:ext uri="{FF2B5EF4-FFF2-40B4-BE49-F238E27FC236}">
              <a16:creationId xmlns:a16="http://schemas.microsoft.com/office/drawing/2014/main" id="{85D3A447-B643-4087-ACC2-90660C3432C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729" name="Text Box 46">
          <a:extLst>
            <a:ext uri="{FF2B5EF4-FFF2-40B4-BE49-F238E27FC236}">
              <a16:creationId xmlns:a16="http://schemas.microsoft.com/office/drawing/2014/main" id="{67DAD067-DDC0-47F5-9D0C-60EEFF3C0319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730" name="Text Box 43">
          <a:extLst>
            <a:ext uri="{FF2B5EF4-FFF2-40B4-BE49-F238E27FC236}">
              <a16:creationId xmlns:a16="http://schemas.microsoft.com/office/drawing/2014/main" id="{AE28F877-77F8-49DB-B6F4-E3BAC5BA3FB7}"/>
            </a:ext>
          </a:extLst>
        </xdr:cNvPr>
        <xdr:cNvSpPr txBox="1">
          <a:spLocks noChangeArrowheads="1"/>
        </xdr:cNvSpPr>
      </xdr:nvSpPr>
      <xdr:spPr bwMode="auto">
        <a:xfrm>
          <a:off x="4886325" y="72961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1" name="Text Box 68">
          <a:extLst>
            <a:ext uri="{FF2B5EF4-FFF2-40B4-BE49-F238E27FC236}">
              <a16:creationId xmlns:a16="http://schemas.microsoft.com/office/drawing/2014/main" id="{42BB0412-CAB4-4414-AA71-C0B05885054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2" name="Text Box 69">
          <a:extLst>
            <a:ext uri="{FF2B5EF4-FFF2-40B4-BE49-F238E27FC236}">
              <a16:creationId xmlns:a16="http://schemas.microsoft.com/office/drawing/2014/main" id="{AD4E8163-EC94-4AD6-845D-A3F663AAB4C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3" name="Text Box 70">
          <a:extLst>
            <a:ext uri="{FF2B5EF4-FFF2-40B4-BE49-F238E27FC236}">
              <a16:creationId xmlns:a16="http://schemas.microsoft.com/office/drawing/2014/main" id="{C4BD592C-BDFB-4062-B74B-C5E50EA8AAC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4" name="Text Box 71">
          <a:extLst>
            <a:ext uri="{FF2B5EF4-FFF2-40B4-BE49-F238E27FC236}">
              <a16:creationId xmlns:a16="http://schemas.microsoft.com/office/drawing/2014/main" id="{D7524C97-DDDB-4C07-A4D6-3759B49E9FB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5" name="Text Box 72">
          <a:extLst>
            <a:ext uri="{FF2B5EF4-FFF2-40B4-BE49-F238E27FC236}">
              <a16:creationId xmlns:a16="http://schemas.microsoft.com/office/drawing/2014/main" id="{233E6AF9-70A6-469D-AA08-4B44A7E38CAD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36" name="Text Box 73">
          <a:extLst>
            <a:ext uri="{FF2B5EF4-FFF2-40B4-BE49-F238E27FC236}">
              <a16:creationId xmlns:a16="http://schemas.microsoft.com/office/drawing/2014/main" id="{D2C1A5B3-66A7-4549-8050-D0251F48504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37" name="Text Box 46">
          <a:extLst>
            <a:ext uri="{FF2B5EF4-FFF2-40B4-BE49-F238E27FC236}">
              <a16:creationId xmlns:a16="http://schemas.microsoft.com/office/drawing/2014/main" id="{1733B2FA-AFE0-4885-8850-A3A56AB0DED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38" name="Text Box 43">
          <a:extLst>
            <a:ext uri="{FF2B5EF4-FFF2-40B4-BE49-F238E27FC236}">
              <a16:creationId xmlns:a16="http://schemas.microsoft.com/office/drawing/2014/main" id="{42EB8763-71EC-4B02-A133-FA04C4A01C65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39" name="Text Box 46">
          <a:extLst>
            <a:ext uri="{FF2B5EF4-FFF2-40B4-BE49-F238E27FC236}">
              <a16:creationId xmlns:a16="http://schemas.microsoft.com/office/drawing/2014/main" id="{91759FDC-F275-4906-B190-F25E6608D39E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40" name="Text Box 43">
          <a:extLst>
            <a:ext uri="{FF2B5EF4-FFF2-40B4-BE49-F238E27FC236}">
              <a16:creationId xmlns:a16="http://schemas.microsoft.com/office/drawing/2014/main" id="{D2431576-7B20-46F6-8C4D-B2CB7E64879F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1" name="Text Box 68">
          <a:extLst>
            <a:ext uri="{FF2B5EF4-FFF2-40B4-BE49-F238E27FC236}">
              <a16:creationId xmlns:a16="http://schemas.microsoft.com/office/drawing/2014/main" id="{4EF102D5-B2E6-4E22-B3AA-EFB0012DA67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2" name="Text Box 69">
          <a:extLst>
            <a:ext uri="{FF2B5EF4-FFF2-40B4-BE49-F238E27FC236}">
              <a16:creationId xmlns:a16="http://schemas.microsoft.com/office/drawing/2014/main" id="{351D3989-162D-4905-AB45-450666ADFB2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3" name="Text Box 70">
          <a:extLst>
            <a:ext uri="{FF2B5EF4-FFF2-40B4-BE49-F238E27FC236}">
              <a16:creationId xmlns:a16="http://schemas.microsoft.com/office/drawing/2014/main" id="{BB5D2E1A-69E9-4108-A030-FBF370121056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4" name="Text Box 71">
          <a:extLst>
            <a:ext uri="{FF2B5EF4-FFF2-40B4-BE49-F238E27FC236}">
              <a16:creationId xmlns:a16="http://schemas.microsoft.com/office/drawing/2014/main" id="{B5799A3D-C3B7-46D1-9023-79C692538FD1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5" name="Text Box 72">
          <a:extLst>
            <a:ext uri="{FF2B5EF4-FFF2-40B4-BE49-F238E27FC236}">
              <a16:creationId xmlns:a16="http://schemas.microsoft.com/office/drawing/2014/main" id="{C6526B11-ADEE-4B80-BFC7-FBA418818C8C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746" name="Text Box 73">
          <a:extLst>
            <a:ext uri="{FF2B5EF4-FFF2-40B4-BE49-F238E27FC236}">
              <a16:creationId xmlns:a16="http://schemas.microsoft.com/office/drawing/2014/main" id="{41085AFE-A85E-45E1-B01B-8943C93F5EF7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47" name="Text Box 46">
          <a:extLst>
            <a:ext uri="{FF2B5EF4-FFF2-40B4-BE49-F238E27FC236}">
              <a16:creationId xmlns:a16="http://schemas.microsoft.com/office/drawing/2014/main" id="{BF9427BD-E1E1-4CAC-BFF2-F221189DA423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48" name="Text Box 43">
          <a:extLst>
            <a:ext uri="{FF2B5EF4-FFF2-40B4-BE49-F238E27FC236}">
              <a16:creationId xmlns:a16="http://schemas.microsoft.com/office/drawing/2014/main" id="{72F4A948-FEA9-4409-B803-81613111A478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49" name="Text Box 46">
          <a:extLst>
            <a:ext uri="{FF2B5EF4-FFF2-40B4-BE49-F238E27FC236}">
              <a16:creationId xmlns:a16="http://schemas.microsoft.com/office/drawing/2014/main" id="{BB73F8BF-72B3-48A8-AA75-4535A893F474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750" name="Text Box 43">
          <a:extLst>
            <a:ext uri="{FF2B5EF4-FFF2-40B4-BE49-F238E27FC236}">
              <a16:creationId xmlns:a16="http://schemas.microsoft.com/office/drawing/2014/main" id="{D41D4522-D100-4244-8353-5CD9129AF61B}"/>
            </a:ext>
          </a:extLst>
        </xdr:cNvPr>
        <xdr:cNvSpPr txBox="1">
          <a:spLocks noChangeArrowheads="1"/>
        </xdr:cNvSpPr>
      </xdr:nvSpPr>
      <xdr:spPr bwMode="auto">
        <a:xfrm>
          <a:off x="40957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189</xdr:row>
      <xdr:rowOff>0</xdr:rowOff>
    </xdr:from>
    <xdr:ext cx="76200" cy="28575"/>
    <xdr:sp macro="" textlink="">
      <xdr:nvSpPr>
        <xdr:cNvPr id="3751" name="Text Box 43">
          <a:extLst>
            <a:ext uri="{FF2B5EF4-FFF2-40B4-BE49-F238E27FC236}">
              <a16:creationId xmlns:a16="http://schemas.microsoft.com/office/drawing/2014/main" id="{E91ACC96-1ADC-4E4A-9D08-202CB7C054D8}"/>
            </a:ext>
          </a:extLst>
        </xdr:cNvPr>
        <xdr:cNvSpPr txBox="1">
          <a:spLocks noChangeArrowheads="1"/>
        </xdr:cNvSpPr>
      </xdr:nvSpPr>
      <xdr:spPr bwMode="auto">
        <a:xfrm>
          <a:off x="3829050" y="7296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2" name="Text Box 68">
          <a:extLst>
            <a:ext uri="{FF2B5EF4-FFF2-40B4-BE49-F238E27FC236}">
              <a16:creationId xmlns:a16="http://schemas.microsoft.com/office/drawing/2014/main" id="{B2FC0277-C8F3-4C2D-AE01-7BCEF82B4D4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3" name="Text Box 69">
          <a:extLst>
            <a:ext uri="{FF2B5EF4-FFF2-40B4-BE49-F238E27FC236}">
              <a16:creationId xmlns:a16="http://schemas.microsoft.com/office/drawing/2014/main" id="{403794D3-AA68-4A1C-87BB-10491F5EB0E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4" name="Text Box 70">
          <a:extLst>
            <a:ext uri="{FF2B5EF4-FFF2-40B4-BE49-F238E27FC236}">
              <a16:creationId xmlns:a16="http://schemas.microsoft.com/office/drawing/2014/main" id="{9024E514-EEE3-42EE-8A29-6E393684618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5" name="Text Box 71">
          <a:extLst>
            <a:ext uri="{FF2B5EF4-FFF2-40B4-BE49-F238E27FC236}">
              <a16:creationId xmlns:a16="http://schemas.microsoft.com/office/drawing/2014/main" id="{DB469D24-FC02-4645-97D9-0D553BD3D48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6" name="Text Box 72">
          <a:extLst>
            <a:ext uri="{FF2B5EF4-FFF2-40B4-BE49-F238E27FC236}">
              <a16:creationId xmlns:a16="http://schemas.microsoft.com/office/drawing/2014/main" id="{444BF299-C815-4CAD-A5F8-9997AB39A05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57" name="Text Box 73">
          <a:extLst>
            <a:ext uri="{FF2B5EF4-FFF2-40B4-BE49-F238E27FC236}">
              <a16:creationId xmlns:a16="http://schemas.microsoft.com/office/drawing/2014/main" id="{FEBE679B-7922-4E71-906A-D00918BC4CA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58" name="Text Box 46">
          <a:extLst>
            <a:ext uri="{FF2B5EF4-FFF2-40B4-BE49-F238E27FC236}">
              <a16:creationId xmlns:a16="http://schemas.microsoft.com/office/drawing/2014/main" id="{0E6352C6-EEF3-4B9F-9933-CB6C1A78BED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59" name="Text Box 43">
          <a:extLst>
            <a:ext uri="{FF2B5EF4-FFF2-40B4-BE49-F238E27FC236}">
              <a16:creationId xmlns:a16="http://schemas.microsoft.com/office/drawing/2014/main" id="{58D6FB2A-32FE-4205-8132-068F6B4ADC6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60" name="Text Box 46">
          <a:extLst>
            <a:ext uri="{FF2B5EF4-FFF2-40B4-BE49-F238E27FC236}">
              <a16:creationId xmlns:a16="http://schemas.microsoft.com/office/drawing/2014/main" id="{D623CED8-E1DC-4AC1-B7A6-5DB06CBCBE6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61" name="Text Box 43">
          <a:extLst>
            <a:ext uri="{FF2B5EF4-FFF2-40B4-BE49-F238E27FC236}">
              <a16:creationId xmlns:a16="http://schemas.microsoft.com/office/drawing/2014/main" id="{B2343CB4-39C3-425A-8F36-896CC73D09E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762" name="Text Box 10">
          <a:extLst>
            <a:ext uri="{FF2B5EF4-FFF2-40B4-BE49-F238E27FC236}">
              <a16:creationId xmlns:a16="http://schemas.microsoft.com/office/drawing/2014/main" id="{79BB8418-CDE3-4584-8DF0-4CCCDE2F2470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763" name="Text Box 11">
          <a:extLst>
            <a:ext uri="{FF2B5EF4-FFF2-40B4-BE49-F238E27FC236}">
              <a16:creationId xmlns:a16="http://schemas.microsoft.com/office/drawing/2014/main" id="{EF39A38A-A8A4-4EBC-A18C-2B35B165A1AD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764" name="Text Box 65">
          <a:extLst>
            <a:ext uri="{FF2B5EF4-FFF2-40B4-BE49-F238E27FC236}">
              <a16:creationId xmlns:a16="http://schemas.microsoft.com/office/drawing/2014/main" id="{72493514-B68B-4B55-833D-8DF129A3388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765" name="Text Box 91">
          <a:extLst>
            <a:ext uri="{FF2B5EF4-FFF2-40B4-BE49-F238E27FC236}">
              <a16:creationId xmlns:a16="http://schemas.microsoft.com/office/drawing/2014/main" id="{41EB6700-86D8-4959-9116-C264980DEFC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766" name="Text Box 65">
          <a:extLst>
            <a:ext uri="{FF2B5EF4-FFF2-40B4-BE49-F238E27FC236}">
              <a16:creationId xmlns:a16="http://schemas.microsoft.com/office/drawing/2014/main" id="{10C0B80E-9E4D-45B9-AA9A-49C2D3CE395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767" name="Text Box 91">
          <a:extLst>
            <a:ext uri="{FF2B5EF4-FFF2-40B4-BE49-F238E27FC236}">
              <a16:creationId xmlns:a16="http://schemas.microsoft.com/office/drawing/2014/main" id="{86C24613-993D-45C5-A64A-26FECE0440F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768" name="Text Box 46">
          <a:extLst>
            <a:ext uri="{FF2B5EF4-FFF2-40B4-BE49-F238E27FC236}">
              <a16:creationId xmlns:a16="http://schemas.microsoft.com/office/drawing/2014/main" id="{CB85ED7B-4B96-4375-9F01-4902FE900EA0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769" name="Text Box 43">
          <a:extLst>
            <a:ext uri="{FF2B5EF4-FFF2-40B4-BE49-F238E27FC236}">
              <a16:creationId xmlns:a16="http://schemas.microsoft.com/office/drawing/2014/main" id="{40482B81-E37C-47BD-AAB3-8B26E33CDD63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0" name="Text Box 68">
          <a:extLst>
            <a:ext uri="{FF2B5EF4-FFF2-40B4-BE49-F238E27FC236}">
              <a16:creationId xmlns:a16="http://schemas.microsoft.com/office/drawing/2014/main" id="{B18D8DCA-5AB7-4554-82CE-11B957588CD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1" name="Text Box 69">
          <a:extLst>
            <a:ext uri="{FF2B5EF4-FFF2-40B4-BE49-F238E27FC236}">
              <a16:creationId xmlns:a16="http://schemas.microsoft.com/office/drawing/2014/main" id="{3FE77DF6-34D1-4CFD-B4F9-0D1AC2B5E5A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2" name="Text Box 70">
          <a:extLst>
            <a:ext uri="{FF2B5EF4-FFF2-40B4-BE49-F238E27FC236}">
              <a16:creationId xmlns:a16="http://schemas.microsoft.com/office/drawing/2014/main" id="{A71428BB-C2FF-470B-BBF3-7AF12EFD8B1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3" name="Text Box 71">
          <a:extLst>
            <a:ext uri="{FF2B5EF4-FFF2-40B4-BE49-F238E27FC236}">
              <a16:creationId xmlns:a16="http://schemas.microsoft.com/office/drawing/2014/main" id="{1E31FA98-5ABD-47AD-A92C-5B42235BF69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4" name="Text Box 72">
          <a:extLst>
            <a:ext uri="{FF2B5EF4-FFF2-40B4-BE49-F238E27FC236}">
              <a16:creationId xmlns:a16="http://schemas.microsoft.com/office/drawing/2014/main" id="{E52FE6FC-072F-4077-B06A-97ADCC1AC0A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75" name="Text Box 73">
          <a:extLst>
            <a:ext uri="{FF2B5EF4-FFF2-40B4-BE49-F238E27FC236}">
              <a16:creationId xmlns:a16="http://schemas.microsoft.com/office/drawing/2014/main" id="{243DCB15-CC3F-48C5-AFF6-7BFE84B5552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76" name="Text Box 46">
          <a:extLst>
            <a:ext uri="{FF2B5EF4-FFF2-40B4-BE49-F238E27FC236}">
              <a16:creationId xmlns:a16="http://schemas.microsoft.com/office/drawing/2014/main" id="{1AF099C7-8CDC-4582-AA26-86F01517E1B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77" name="Text Box 43">
          <a:extLst>
            <a:ext uri="{FF2B5EF4-FFF2-40B4-BE49-F238E27FC236}">
              <a16:creationId xmlns:a16="http://schemas.microsoft.com/office/drawing/2014/main" id="{8BEE6E74-CD00-43E9-80F9-133ADC18555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78" name="Text Box 46">
          <a:extLst>
            <a:ext uri="{FF2B5EF4-FFF2-40B4-BE49-F238E27FC236}">
              <a16:creationId xmlns:a16="http://schemas.microsoft.com/office/drawing/2014/main" id="{831735B4-122E-444B-846D-4302FE3A393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79" name="Text Box 43">
          <a:extLst>
            <a:ext uri="{FF2B5EF4-FFF2-40B4-BE49-F238E27FC236}">
              <a16:creationId xmlns:a16="http://schemas.microsoft.com/office/drawing/2014/main" id="{D752F754-E349-4B8A-BCAC-A9E0F99FAF3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0" name="Text Box 68">
          <a:extLst>
            <a:ext uri="{FF2B5EF4-FFF2-40B4-BE49-F238E27FC236}">
              <a16:creationId xmlns:a16="http://schemas.microsoft.com/office/drawing/2014/main" id="{17B98451-3BF4-41A5-B8E2-432FCB0723D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1" name="Text Box 69">
          <a:extLst>
            <a:ext uri="{FF2B5EF4-FFF2-40B4-BE49-F238E27FC236}">
              <a16:creationId xmlns:a16="http://schemas.microsoft.com/office/drawing/2014/main" id="{A496EFC8-189B-4144-9464-62561CEEE0D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2" name="Text Box 70">
          <a:extLst>
            <a:ext uri="{FF2B5EF4-FFF2-40B4-BE49-F238E27FC236}">
              <a16:creationId xmlns:a16="http://schemas.microsoft.com/office/drawing/2014/main" id="{D609B5EC-9F92-4FF3-9958-6B818E7E1CA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3" name="Text Box 71">
          <a:extLst>
            <a:ext uri="{FF2B5EF4-FFF2-40B4-BE49-F238E27FC236}">
              <a16:creationId xmlns:a16="http://schemas.microsoft.com/office/drawing/2014/main" id="{92BBD005-97FB-46E2-955A-0B6779D3B0C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4" name="Text Box 72">
          <a:extLst>
            <a:ext uri="{FF2B5EF4-FFF2-40B4-BE49-F238E27FC236}">
              <a16:creationId xmlns:a16="http://schemas.microsoft.com/office/drawing/2014/main" id="{3653937E-C0AB-4975-9D3F-184A8E89F0C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785" name="Text Box 73">
          <a:extLst>
            <a:ext uri="{FF2B5EF4-FFF2-40B4-BE49-F238E27FC236}">
              <a16:creationId xmlns:a16="http://schemas.microsoft.com/office/drawing/2014/main" id="{BB001F8B-C7CA-4B83-84E6-101B271600C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86" name="Text Box 46">
          <a:extLst>
            <a:ext uri="{FF2B5EF4-FFF2-40B4-BE49-F238E27FC236}">
              <a16:creationId xmlns:a16="http://schemas.microsoft.com/office/drawing/2014/main" id="{1C3FF8FF-7BBE-49FE-9172-C047521A723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87" name="Text Box 43">
          <a:extLst>
            <a:ext uri="{FF2B5EF4-FFF2-40B4-BE49-F238E27FC236}">
              <a16:creationId xmlns:a16="http://schemas.microsoft.com/office/drawing/2014/main" id="{85F14009-6F34-4233-B0B8-9FA6717C5AB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506F007B-27E6-45ED-9726-B80181A8EC5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89" name="Text Box 43">
          <a:extLst>
            <a:ext uri="{FF2B5EF4-FFF2-40B4-BE49-F238E27FC236}">
              <a16:creationId xmlns:a16="http://schemas.microsoft.com/office/drawing/2014/main" id="{39A9B6A6-C4C5-40B9-9814-2090C75BBDC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0" name="Text Box 68">
          <a:extLst>
            <a:ext uri="{FF2B5EF4-FFF2-40B4-BE49-F238E27FC236}">
              <a16:creationId xmlns:a16="http://schemas.microsoft.com/office/drawing/2014/main" id="{1B31996A-FCF9-4AF1-BFB5-AB2E94BF72B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1" name="Text Box 69">
          <a:extLst>
            <a:ext uri="{FF2B5EF4-FFF2-40B4-BE49-F238E27FC236}">
              <a16:creationId xmlns:a16="http://schemas.microsoft.com/office/drawing/2014/main" id="{BCC64924-45BF-45EF-8015-7678E7193BB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2" name="Text Box 70">
          <a:extLst>
            <a:ext uri="{FF2B5EF4-FFF2-40B4-BE49-F238E27FC236}">
              <a16:creationId xmlns:a16="http://schemas.microsoft.com/office/drawing/2014/main" id="{D8966D0C-036A-4BD9-BFAD-49ED60DCD67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3" name="Text Box 71">
          <a:extLst>
            <a:ext uri="{FF2B5EF4-FFF2-40B4-BE49-F238E27FC236}">
              <a16:creationId xmlns:a16="http://schemas.microsoft.com/office/drawing/2014/main" id="{3A3A6A88-E8C2-43F3-9812-B7382264C0E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4" name="Text Box 72">
          <a:extLst>
            <a:ext uri="{FF2B5EF4-FFF2-40B4-BE49-F238E27FC236}">
              <a16:creationId xmlns:a16="http://schemas.microsoft.com/office/drawing/2014/main" id="{83F1047B-F667-46A6-9A54-41FD8AAC36E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795" name="Text Box 73">
          <a:extLst>
            <a:ext uri="{FF2B5EF4-FFF2-40B4-BE49-F238E27FC236}">
              <a16:creationId xmlns:a16="http://schemas.microsoft.com/office/drawing/2014/main" id="{C9AB7CA1-41C5-49DD-833D-F7E9303CE8A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96" name="Text Box 46">
          <a:extLst>
            <a:ext uri="{FF2B5EF4-FFF2-40B4-BE49-F238E27FC236}">
              <a16:creationId xmlns:a16="http://schemas.microsoft.com/office/drawing/2014/main" id="{12460D7B-4EA0-4B0E-A254-A478F406757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97" name="Text Box 43">
          <a:extLst>
            <a:ext uri="{FF2B5EF4-FFF2-40B4-BE49-F238E27FC236}">
              <a16:creationId xmlns:a16="http://schemas.microsoft.com/office/drawing/2014/main" id="{7BD0B9DD-716A-4231-82CB-C959EA4EEF4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98" name="Text Box 46">
          <a:extLst>
            <a:ext uri="{FF2B5EF4-FFF2-40B4-BE49-F238E27FC236}">
              <a16:creationId xmlns:a16="http://schemas.microsoft.com/office/drawing/2014/main" id="{D892CB81-66D9-4128-A279-345A2187C43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799" name="Text Box 43">
          <a:extLst>
            <a:ext uri="{FF2B5EF4-FFF2-40B4-BE49-F238E27FC236}">
              <a16:creationId xmlns:a16="http://schemas.microsoft.com/office/drawing/2014/main" id="{C529CD87-5106-4040-9170-620CD61CB0B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166E52E5-1476-454F-A489-C5D5516B4326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801" name="Text Box 11">
          <a:extLst>
            <a:ext uri="{FF2B5EF4-FFF2-40B4-BE49-F238E27FC236}">
              <a16:creationId xmlns:a16="http://schemas.microsoft.com/office/drawing/2014/main" id="{103E9B2B-F853-4F84-BC6D-EF0AC897910D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02" name="Text Box 65">
          <a:extLst>
            <a:ext uri="{FF2B5EF4-FFF2-40B4-BE49-F238E27FC236}">
              <a16:creationId xmlns:a16="http://schemas.microsoft.com/office/drawing/2014/main" id="{0199BEEC-9E8B-45DD-849A-1A7B6B0C4C1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03" name="Text Box 91">
          <a:extLst>
            <a:ext uri="{FF2B5EF4-FFF2-40B4-BE49-F238E27FC236}">
              <a16:creationId xmlns:a16="http://schemas.microsoft.com/office/drawing/2014/main" id="{6F5B8062-67DA-41D4-BA67-15236639FDA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04" name="Text Box 65">
          <a:extLst>
            <a:ext uri="{FF2B5EF4-FFF2-40B4-BE49-F238E27FC236}">
              <a16:creationId xmlns:a16="http://schemas.microsoft.com/office/drawing/2014/main" id="{A6418363-3929-4B18-99E8-E5149EA1CD1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05" name="Text Box 91">
          <a:extLst>
            <a:ext uri="{FF2B5EF4-FFF2-40B4-BE49-F238E27FC236}">
              <a16:creationId xmlns:a16="http://schemas.microsoft.com/office/drawing/2014/main" id="{633F1930-0530-4B68-8D7E-ED13E220B2A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06" name="Text Box 46">
          <a:extLst>
            <a:ext uri="{FF2B5EF4-FFF2-40B4-BE49-F238E27FC236}">
              <a16:creationId xmlns:a16="http://schemas.microsoft.com/office/drawing/2014/main" id="{486BA09D-A467-4452-BD7A-C4C4486A9A46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07" name="Text Box 43">
          <a:extLst>
            <a:ext uri="{FF2B5EF4-FFF2-40B4-BE49-F238E27FC236}">
              <a16:creationId xmlns:a16="http://schemas.microsoft.com/office/drawing/2014/main" id="{9F507865-E0C0-4EEB-998E-EBB272A2453F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08" name="Text Box 68">
          <a:extLst>
            <a:ext uri="{FF2B5EF4-FFF2-40B4-BE49-F238E27FC236}">
              <a16:creationId xmlns:a16="http://schemas.microsoft.com/office/drawing/2014/main" id="{A3DFC36B-E11A-445C-914E-1A2B95A19D4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09" name="Text Box 69">
          <a:extLst>
            <a:ext uri="{FF2B5EF4-FFF2-40B4-BE49-F238E27FC236}">
              <a16:creationId xmlns:a16="http://schemas.microsoft.com/office/drawing/2014/main" id="{DAF9219F-78F8-43D3-9873-84A80F6CF22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0" name="Text Box 70">
          <a:extLst>
            <a:ext uri="{FF2B5EF4-FFF2-40B4-BE49-F238E27FC236}">
              <a16:creationId xmlns:a16="http://schemas.microsoft.com/office/drawing/2014/main" id="{DD272488-9BB0-4A92-9504-D558653B2EB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1" name="Text Box 71">
          <a:extLst>
            <a:ext uri="{FF2B5EF4-FFF2-40B4-BE49-F238E27FC236}">
              <a16:creationId xmlns:a16="http://schemas.microsoft.com/office/drawing/2014/main" id="{F8647646-AC72-4AF5-90F2-B89833E19FB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2" name="Text Box 72">
          <a:extLst>
            <a:ext uri="{FF2B5EF4-FFF2-40B4-BE49-F238E27FC236}">
              <a16:creationId xmlns:a16="http://schemas.microsoft.com/office/drawing/2014/main" id="{DE8491D6-EED1-476E-BBFA-A1D493DF827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3" name="Text Box 73">
          <a:extLst>
            <a:ext uri="{FF2B5EF4-FFF2-40B4-BE49-F238E27FC236}">
              <a16:creationId xmlns:a16="http://schemas.microsoft.com/office/drawing/2014/main" id="{4475D282-AE98-41CD-A169-A011608CC1D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14" name="Text Box 46">
          <a:extLst>
            <a:ext uri="{FF2B5EF4-FFF2-40B4-BE49-F238E27FC236}">
              <a16:creationId xmlns:a16="http://schemas.microsoft.com/office/drawing/2014/main" id="{329D01E1-5E2E-4371-8FDB-79E5F2C6999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15" name="Text Box 43">
          <a:extLst>
            <a:ext uri="{FF2B5EF4-FFF2-40B4-BE49-F238E27FC236}">
              <a16:creationId xmlns:a16="http://schemas.microsoft.com/office/drawing/2014/main" id="{8595869A-07B8-4B44-9337-2D2CE9C32B9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F87D02B5-EC9B-4657-B33E-8C61242B572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17" name="Text Box 43">
          <a:extLst>
            <a:ext uri="{FF2B5EF4-FFF2-40B4-BE49-F238E27FC236}">
              <a16:creationId xmlns:a16="http://schemas.microsoft.com/office/drawing/2014/main" id="{AC6CA596-B18F-4BB8-826C-8BBA0631CED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8" name="Text Box 68">
          <a:extLst>
            <a:ext uri="{FF2B5EF4-FFF2-40B4-BE49-F238E27FC236}">
              <a16:creationId xmlns:a16="http://schemas.microsoft.com/office/drawing/2014/main" id="{F1B607E2-E4BD-4A8A-86E5-A4CDCA93A09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19" name="Text Box 69">
          <a:extLst>
            <a:ext uri="{FF2B5EF4-FFF2-40B4-BE49-F238E27FC236}">
              <a16:creationId xmlns:a16="http://schemas.microsoft.com/office/drawing/2014/main" id="{9FC2FBD5-0BD7-41D0-99EB-1A3FC9CF842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20" name="Text Box 70">
          <a:extLst>
            <a:ext uri="{FF2B5EF4-FFF2-40B4-BE49-F238E27FC236}">
              <a16:creationId xmlns:a16="http://schemas.microsoft.com/office/drawing/2014/main" id="{968F32E9-FF59-4A37-A5F8-F63EA591C1D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21" name="Text Box 71">
          <a:extLst>
            <a:ext uri="{FF2B5EF4-FFF2-40B4-BE49-F238E27FC236}">
              <a16:creationId xmlns:a16="http://schemas.microsoft.com/office/drawing/2014/main" id="{DEE77D58-A7F5-43DC-8027-90AFA93F565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22" name="Text Box 72">
          <a:extLst>
            <a:ext uri="{FF2B5EF4-FFF2-40B4-BE49-F238E27FC236}">
              <a16:creationId xmlns:a16="http://schemas.microsoft.com/office/drawing/2014/main" id="{D812D050-3489-43ED-A3F9-630DE6809F0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23" name="Text Box 73">
          <a:extLst>
            <a:ext uri="{FF2B5EF4-FFF2-40B4-BE49-F238E27FC236}">
              <a16:creationId xmlns:a16="http://schemas.microsoft.com/office/drawing/2014/main" id="{A865942C-DF01-462D-8C94-5771C87976C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24" name="Text Box 46">
          <a:extLst>
            <a:ext uri="{FF2B5EF4-FFF2-40B4-BE49-F238E27FC236}">
              <a16:creationId xmlns:a16="http://schemas.microsoft.com/office/drawing/2014/main" id="{D3D6E61F-0AFB-4046-8DC0-5DCC38ECC4B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25" name="Text Box 43">
          <a:extLst>
            <a:ext uri="{FF2B5EF4-FFF2-40B4-BE49-F238E27FC236}">
              <a16:creationId xmlns:a16="http://schemas.microsoft.com/office/drawing/2014/main" id="{75DDD978-7E58-4557-AFE2-598C2BC1E03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26" name="Text Box 46">
          <a:extLst>
            <a:ext uri="{FF2B5EF4-FFF2-40B4-BE49-F238E27FC236}">
              <a16:creationId xmlns:a16="http://schemas.microsoft.com/office/drawing/2014/main" id="{0FFAC35C-ADA5-4338-9F21-2C708043837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27" name="Text Box 43">
          <a:extLst>
            <a:ext uri="{FF2B5EF4-FFF2-40B4-BE49-F238E27FC236}">
              <a16:creationId xmlns:a16="http://schemas.microsoft.com/office/drawing/2014/main" id="{66E88B03-029B-4B5C-B447-E4DC3E3C532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28" name="Text Box 68">
          <a:extLst>
            <a:ext uri="{FF2B5EF4-FFF2-40B4-BE49-F238E27FC236}">
              <a16:creationId xmlns:a16="http://schemas.microsoft.com/office/drawing/2014/main" id="{7BBE5E76-92F6-4475-B236-F0695C7CEB0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29" name="Text Box 69">
          <a:extLst>
            <a:ext uri="{FF2B5EF4-FFF2-40B4-BE49-F238E27FC236}">
              <a16:creationId xmlns:a16="http://schemas.microsoft.com/office/drawing/2014/main" id="{ACD0A07E-4860-46DB-A35E-C0C83582421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30" name="Text Box 70">
          <a:extLst>
            <a:ext uri="{FF2B5EF4-FFF2-40B4-BE49-F238E27FC236}">
              <a16:creationId xmlns:a16="http://schemas.microsoft.com/office/drawing/2014/main" id="{421CC210-31E9-4F7B-8990-0C48C4EBC79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31" name="Text Box 71">
          <a:extLst>
            <a:ext uri="{FF2B5EF4-FFF2-40B4-BE49-F238E27FC236}">
              <a16:creationId xmlns:a16="http://schemas.microsoft.com/office/drawing/2014/main" id="{0743086A-D1CA-41C6-B120-DF57F8EF8CD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32" name="Text Box 72">
          <a:extLst>
            <a:ext uri="{FF2B5EF4-FFF2-40B4-BE49-F238E27FC236}">
              <a16:creationId xmlns:a16="http://schemas.microsoft.com/office/drawing/2014/main" id="{81266BB0-BF84-4BA2-959F-D6685D8B664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33" name="Text Box 73">
          <a:extLst>
            <a:ext uri="{FF2B5EF4-FFF2-40B4-BE49-F238E27FC236}">
              <a16:creationId xmlns:a16="http://schemas.microsoft.com/office/drawing/2014/main" id="{3E7C2999-15CD-4EC2-A357-A6F9538B675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34" name="Text Box 46">
          <a:extLst>
            <a:ext uri="{FF2B5EF4-FFF2-40B4-BE49-F238E27FC236}">
              <a16:creationId xmlns:a16="http://schemas.microsoft.com/office/drawing/2014/main" id="{F4B54381-80CD-431F-9011-2D8C4FDA5DD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35" name="Text Box 43">
          <a:extLst>
            <a:ext uri="{FF2B5EF4-FFF2-40B4-BE49-F238E27FC236}">
              <a16:creationId xmlns:a16="http://schemas.microsoft.com/office/drawing/2014/main" id="{C6C1005F-16E6-4557-B704-6EEB19FAF4E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36" name="Text Box 46">
          <a:extLst>
            <a:ext uri="{FF2B5EF4-FFF2-40B4-BE49-F238E27FC236}">
              <a16:creationId xmlns:a16="http://schemas.microsoft.com/office/drawing/2014/main" id="{20295A9F-D7EF-46AC-A976-99D65C06F80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37" name="Text Box 43">
          <a:extLst>
            <a:ext uri="{FF2B5EF4-FFF2-40B4-BE49-F238E27FC236}">
              <a16:creationId xmlns:a16="http://schemas.microsoft.com/office/drawing/2014/main" id="{D51C8AFD-0C09-419F-96D0-136F5CDA79F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838" name="Text Box 10">
          <a:extLst>
            <a:ext uri="{FF2B5EF4-FFF2-40B4-BE49-F238E27FC236}">
              <a16:creationId xmlns:a16="http://schemas.microsoft.com/office/drawing/2014/main" id="{7A7DD4F4-0883-42DF-AA19-4BBD17D44471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839" name="Text Box 11">
          <a:extLst>
            <a:ext uri="{FF2B5EF4-FFF2-40B4-BE49-F238E27FC236}">
              <a16:creationId xmlns:a16="http://schemas.microsoft.com/office/drawing/2014/main" id="{4F022757-3D06-4D1B-B0A0-9D0D89EFB2EF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40" name="Text Box 65">
          <a:extLst>
            <a:ext uri="{FF2B5EF4-FFF2-40B4-BE49-F238E27FC236}">
              <a16:creationId xmlns:a16="http://schemas.microsoft.com/office/drawing/2014/main" id="{6FF229D5-CD33-4233-9568-DD19EEE6EC8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41" name="Text Box 91">
          <a:extLst>
            <a:ext uri="{FF2B5EF4-FFF2-40B4-BE49-F238E27FC236}">
              <a16:creationId xmlns:a16="http://schemas.microsoft.com/office/drawing/2014/main" id="{E73EE3F3-5C2A-454E-9950-0469E3F0A26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42" name="Text Box 65">
          <a:extLst>
            <a:ext uri="{FF2B5EF4-FFF2-40B4-BE49-F238E27FC236}">
              <a16:creationId xmlns:a16="http://schemas.microsoft.com/office/drawing/2014/main" id="{2634DCAF-414B-4871-9CE1-93644AB0C71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43" name="Text Box 91">
          <a:extLst>
            <a:ext uri="{FF2B5EF4-FFF2-40B4-BE49-F238E27FC236}">
              <a16:creationId xmlns:a16="http://schemas.microsoft.com/office/drawing/2014/main" id="{6103C1E7-7984-4B60-A22F-EBDE5A546A5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44" name="Text Box 46">
          <a:extLst>
            <a:ext uri="{FF2B5EF4-FFF2-40B4-BE49-F238E27FC236}">
              <a16:creationId xmlns:a16="http://schemas.microsoft.com/office/drawing/2014/main" id="{FCB7F7A1-5A0E-4FA4-963D-8080BFB3F8B0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45" name="Text Box 43">
          <a:extLst>
            <a:ext uri="{FF2B5EF4-FFF2-40B4-BE49-F238E27FC236}">
              <a16:creationId xmlns:a16="http://schemas.microsoft.com/office/drawing/2014/main" id="{8C3E05B0-535E-490A-9E73-C1FB7DB33A91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46" name="Text Box 68">
          <a:extLst>
            <a:ext uri="{FF2B5EF4-FFF2-40B4-BE49-F238E27FC236}">
              <a16:creationId xmlns:a16="http://schemas.microsoft.com/office/drawing/2014/main" id="{B452C691-3E4E-4D71-BD56-9B9B01D1DC2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47" name="Text Box 69">
          <a:extLst>
            <a:ext uri="{FF2B5EF4-FFF2-40B4-BE49-F238E27FC236}">
              <a16:creationId xmlns:a16="http://schemas.microsoft.com/office/drawing/2014/main" id="{7BC25383-CD04-45EF-B69C-A539CF45FB5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48" name="Text Box 70">
          <a:extLst>
            <a:ext uri="{FF2B5EF4-FFF2-40B4-BE49-F238E27FC236}">
              <a16:creationId xmlns:a16="http://schemas.microsoft.com/office/drawing/2014/main" id="{62AA0675-7AA2-4AAB-8D8E-0904FA5AF5D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49" name="Text Box 71">
          <a:extLst>
            <a:ext uri="{FF2B5EF4-FFF2-40B4-BE49-F238E27FC236}">
              <a16:creationId xmlns:a16="http://schemas.microsoft.com/office/drawing/2014/main" id="{45DB688D-3E01-4B6E-9B13-C6D64FBD09D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0" name="Text Box 72">
          <a:extLst>
            <a:ext uri="{FF2B5EF4-FFF2-40B4-BE49-F238E27FC236}">
              <a16:creationId xmlns:a16="http://schemas.microsoft.com/office/drawing/2014/main" id="{409F6E30-2D1B-447C-BCB3-F9EAE78CABD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1" name="Text Box 73">
          <a:extLst>
            <a:ext uri="{FF2B5EF4-FFF2-40B4-BE49-F238E27FC236}">
              <a16:creationId xmlns:a16="http://schemas.microsoft.com/office/drawing/2014/main" id="{3A6336A2-0DFD-4D69-BFF5-BA7237720D2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52" name="Text Box 46">
          <a:extLst>
            <a:ext uri="{FF2B5EF4-FFF2-40B4-BE49-F238E27FC236}">
              <a16:creationId xmlns:a16="http://schemas.microsoft.com/office/drawing/2014/main" id="{44A34382-67C8-4D4A-B8C5-09F2BF819BF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53" name="Text Box 43">
          <a:extLst>
            <a:ext uri="{FF2B5EF4-FFF2-40B4-BE49-F238E27FC236}">
              <a16:creationId xmlns:a16="http://schemas.microsoft.com/office/drawing/2014/main" id="{DDD06AEC-3D2A-4EA1-968D-8A4F218687D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54" name="Text Box 46">
          <a:extLst>
            <a:ext uri="{FF2B5EF4-FFF2-40B4-BE49-F238E27FC236}">
              <a16:creationId xmlns:a16="http://schemas.microsoft.com/office/drawing/2014/main" id="{36426CAA-801E-4F28-8CEE-0A8C1ED8384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55" name="Text Box 43">
          <a:extLst>
            <a:ext uri="{FF2B5EF4-FFF2-40B4-BE49-F238E27FC236}">
              <a16:creationId xmlns:a16="http://schemas.microsoft.com/office/drawing/2014/main" id="{9129EBDE-D7ED-4310-B8A9-B27E84BA4FD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6" name="Text Box 68">
          <a:extLst>
            <a:ext uri="{FF2B5EF4-FFF2-40B4-BE49-F238E27FC236}">
              <a16:creationId xmlns:a16="http://schemas.microsoft.com/office/drawing/2014/main" id="{5CB99779-296F-443D-94A7-B9B715B8398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7" name="Text Box 69">
          <a:extLst>
            <a:ext uri="{FF2B5EF4-FFF2-40B4-BE49-F238E27FC236}">
              <a16:creationId xmlns:a16="http://schemas.microsoft.com/office/drawing/2014/main" id="{4268B326-D92D-4DFE-AE73-2F14C1A7AB8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8" name="Text Box 70">
          <a:extLst>
            <a:ext uri="{FF2B5EF4-FFF2-40B4-BE49-F238E27FC236}">
              <a16:creationId xmlns:a16="http://schemas.microsoft.com/office/drawing/2014/main" id="{7D5644AC-A91D-4F2C-848C-E5B7B2727FF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59" name="Text Box 71">
          <a:extLst>
            <a:ext uri="{FF2B5EF4-FFF2-40B4-BE49-F238E27FC236}">
              <a16:creationId xmlns:a16="http://schemas.microsoft.com/office/drawing/2014/main" id="{84DF3B2B-D3C6-42B4-9769-5BD5E5B60FA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60" name="Text Box 72">
          <a:extLst>
            <a:ext uri="{FF2B5EF4-FFF2-40B4-BE49-F238E27FC236}">
              <a16:creationId xmlns:a16="http://schemas.microsoft.com/office/drawing/2014/main" id="{06D0F61F-490D-44D3-8C02-F4042220CCC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61" name="Text Box 73">
          <a:extLst>
            <a:ext uri="{FF2B5EF4-FFF2-40B4-BE49-F238E27FC236}">
              <a16:creationId xmlns:a16="http://schemas.microsoft.com/office/drawing/2014/main" id="{37B32C59-2F2A-4CE3-93CA-3C5167F2E57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62" name="Text Box 46">
          <a:extLst>
            <a:ext uri="{FF2B5EF4-FFF2-40B4-BE49-F238E27FC236}">
              <a16:creationId xmlns:a16="http://schemas.microsoft.com/office/drawing/2014/main" id="{10411F74-D521-4512-9550-7748EC3844C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63" name="Text Box 43">
          <a:extLst>
            <a:ext uri="{FF2B5EF4-FFF2-40B4-BE49-F238E27FC236}">
              <a16:creationId xmlns:a16="http://schemas.microsoft.com/office/drawing/2014/main" id="{7845FB6B-66CF-41E8-B473-E7AAAF7D71B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61EB007E-18D2-4E20-AC26-9EF2DEB1EB0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65" name="Text Box 43">
          <a:extLst>
            <a:ext uri="{FF2B5EF4-FFF2-40B4-BE49-F238E27FC236}">
              <a16:creationId xmlns:a16="http://schemas.microsoft.com/office/drawing/2014/main" id="{A9313722-503A-4423-B4E4-A0A666A609A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66" name="Text Box 68">
          <a:extLst>
            <a:ext uri="{FF2B5EF4-FFF2-40B4-BE49-F238E27FC236}">
              <a16:creationId xmlns:a16="http://schemas.microsoft.com/office/drawing/2014/main" id="{B656A7C2-68F6-4523-88CE-1E00680CF08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67" name="Text Box 69">
          <a:extLst>
            <a:ext uri="{FF2B5EF4-FFF2-40B4-BE49-F238E27FC236}">
              <a16:creationId xmlns:a16="http://schemas.microsoft.com/office/drawing/2014/main" id="{74CDC7A6-7A06-4D92-997E-C80BA69616E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68" name="Text Box 70">
          <a:extLst>
            <a:ext uri="{FF2B5EF4-FFF2-40B4-BE49-F238E27FC236}">
              <a16:creationId xmlns:a16="http://schemas.microsoft.com/office/drawing/2014/main" id="{DA498D36-AA67-4E35-B7CE-9CBA82BB580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69" name="Text Box 71">
          <a:extLst>
            <a:ext uri="{FF2B5EF4-FFF2-40B4-BE49-F238E27FC236}">
              <a16:creationId xmlns:a16="http://schemas.microsoft.com/office/drawing/2014/main" id="{1F9D8FE6-2F86-45A4-A818-253FE969BDB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70" name="Text Box 72">
          <a:extLst>
            <a:ext uri="{FF2B5EF4-FFF2-40B4-BE49-F238E27FC236}">
              <a16:creationId xmlns:a16="http://schemas.microsoft.com/office/drawing/2014/main" id="{3FE38570-4CDB-4B12-9521-C775D3EF65F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871" name="Text Box 73">
          <a:extLst>
            <a:ext uri="{FF2B5EF4-FFF2-40B4-BE49-F238E27FC236}">
              <a16:creationId xmlns:a16="http://schemas.microsoft.com/office/drawing/2014/main" id="{66EBE381-F5F1-4C4F-BF28-C7E68B60534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72" name="Text Box 46">
          <a:extLst>
            <a:ext uri="{FF2B5EF4-FFF2-40B4-BE49-F238E27FC236}">
              <a16:creationId xmlns:a16="http://schemas.microsoft.com/office/drawing/2014/main" id="{F9431E24-ECF8-489E-93DB-181EE81735D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73" name="Text Box 43">
          <a:extLst>
            <a:ext uri="{FF2B5EF4-FFF2-40B4-BE49-F238E27FC236}">
              <a16:creationId xmlns:a16="http://schemas.microsoft.com/office/drawing/2014/main" id="{124EFD04-2298-470F-A361-F3F4C6F39C1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74" name="Text Box 46">
          <a:extLst>
            <a:ext uri="{FF2B5EF4-FFF2-40B4-BE49-F238E27FC236}">
              <a16:creationId xmlns:a16="http://schemas.microsoft.com/office/drawing/2014/main" id="{F0E3927A-D17A-40B4-BA83-F4E3733549A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75" name="Text Box 43">
          <a:extLst>
            <a:ext uri="{FF2B5EF4-FFF2-40B4-BE49-F238E27FC236}">
              <a16:creationId xmlns:a16="http://schemas.microsoft.com/office/drawing/2014/main" id="{1917463F-0F98-4206-8CDF-7DCE2D48CB2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76" name="Text Box 65">
          <a:extLst>
            <a:ext uri="{FF2B5EF4-FFF2-40B4-BE49-F238E27FC236}">
              <a16:creationId xmlns:a16="http://schemas.microsoft.com/office/drawing/2014/main" id="{0DF69996-D8A1-41F6-93A2-D331F3E8502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77" name="Text Box 91">
          <a:extLst>
            <a:ext uri="{FF2B5EF4-FFF2-40B4-BE49-F238E27FC236}">
              <a16:creationId xmlns:a16="http://schemas.microsoft.com/office/drawing/2014/main" id="{F40F1BDC-1CF7-4D5A-AC4D-8C561DE1B8D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78" name="Text Box 65">
          <a:extLst>
            <a:ext uri="{FF2B5EF4-FFF2-40B4-BE49-F238E27FC236}">
              <a16:creationId xmlns:a16="http://schemas.microsoft.com/office/drawing/2014/main" id="{6E1EA42E-C214-4F5B-B100-1020121E182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879" name="Text Box 91">
          <a:extLst>
            <a:ext uri="{FF2B5EF4-FFF2-40B4-BE49-F238E27FC236}">
              <a16:creationId xmlns:a16="http://schemas.microsoft.com/office/drawing/2014/main" id="{84DB548C-7CC7-454C-8A5B-76033EC1DF0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80" name="Text Box 46">
          <a:extLst>
            <a:ext uri="{FF2B5EF4-FFF2-40B4-BE49-F238E27FC236}">
              <a16:creationId xmlns:a16="http://schemas.microsoft.com/office/drawing/2014/main" id="{250877F0-FD5C-4455-8807-0E4D609C6A3B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881" name="Text Box 43">
          <a:extLst>
            <a:ext uri="{FF2B5EF4-FFF2-40B4-BE49-F238E27FC236}">
              <a16:creationId xmlns:a16="http://schemas.microsoft.com/office/drawing/2014/main" id="{745CB578-62C5-4893-8AC9-614E9FD3348C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2" name="Text Box 68">
          <a:extLst>
            <a:ext uri="{FF2B5EF4-FFF2-40B4-BE49-F238E27FC236}">
              <a16:creationId xmlns:a16="http://schemas.microsoft.com/office/drawing/2014/main" id="{D75C6AD5-329D-426D-A546-CB6F49EC2B5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3" name="Text Box 69">
          <a:extLst>
            <a:ext uri="{FF2B5EF4-FFF2-40B4-BE49-F238E27FC236}">
              <a16:creationId xmlns:a16="http://schemas.microsoft.com/office/drawing/2014/main" id="{F925060F-A760-4591-BE65-46E906823E7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4" name="Text Box 70">
          <a:extLst>
            <a:ext uri="{FF2B5EF4-FFF2-40B4-BE49-F238E27FC236}">
              <a16:creationId xmlns:a16="http://schemas.microsoft.com/office/drawing/2014/main" id="{2DA00E0B-D008-4572-845B-F8DCDFA0D5D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5" name="Text Box 71">
          <a:extLst>
            <a:ext uri="{FF2B5EF4-FFF2-40B4-BE49-F238E27FC236}">
              <a16:creationId xmlns:a16="http://schemas.microsoft.com/office/drawing/2014/main" id="{438C90D9-74B4-45BB-B7B5-699618B2232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6" name="Text Box 72">
          <a:extLst>
            <a:ext uri="{FF2B5EF4-FFF2-40B4-BE49-F238E27FC236}">
              <a16:creationId xmlns:a16="http://schemas.microsoft.com/office/drawing/2014/main" id="{B8A925AA-FA5E-4A35-89FE-A6C52D5732F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87" name="Text Box 73">
          <a:extLst>
            <a:ext uri="{FF2B5EF4-FFF2-40B4-BE49-F238E27FC236}">
              <a16:creationId xmlns:a16="http://schemas.microsoft.com/office/drawing/2014/main" id="{67F55E6D-D3E3-49E0-B530-DF257D73A05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88" name="Text Box 46">
          <a:extLst>
            <a:ext uri="{FF2B5EF4-FFF2-40B4-BE49-F238E27FC236}">
              <a16:creationId xmlns:a16="http://schemas.microsoft.com/office/drawing/2014/main" id="{6EFEC853-3FF4-4F37-915C-E2A809D26B6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89" name="Text Box 43">
          <a:extLst>
            <a:ext uri="{FF2B5EF4-FFF2-40B4-BE49-F238E27FC236}">
              <a16:creationId xmlns:a16="http://schemas.microsoft.com/office/drawing/2014/main" id="{B1794BF3-6392-41D5-B9DA-FCBA59A605A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90" name="Text Box 46">
          <a:extLst>
            <a:ext uri="{FF2B5EF4-FFF2-40B4-BE49-F238E27FC236}">
              <a16:creationId xmlns:a16="http://schemas.microsoft.com/office/drawing/2014/main" id="{D7CFC3C9-150C-4E2F-9E70-F34159996BC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91" name="Text Box 43">
          <a:extLst>
            <a:ext uri="{FF2B5EF4-FFF2-40B4-BE49-F238E27FC236}">
              <a16:creationId xmlns:a16="http://schemas.microsoft.com/office/drawing/2014/main" id="{03C7A354-6B24-432B-87A3-91288D1097C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2" name="Text Box 68">
          <a:extLst>
            <a:ext uri="{FF2B5EF4-FFF2-40B4-BE49-F238E27FC236}">
              <a16:creationId xmlns:a16="http://schemas.microsoft.com/office/drawing/2014/main" id="{4AEF99E8-2099-4527-83E8-CE6BA4AF28B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3" name="Text Box 69">
          <a:extLst>
            <a:ext uri="{FF2B5EF4-FFF2-40B4-BE49-F238E27FC236}">
              <a16:creationId xmlns:a16="http://schemas.microsoft.com/office/drawing/2014/main" id="{748585D8-049B-489F-8693-AC287E7E3D6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4" name="Text Box 70">
          <a:extLst>
            <a:ext uri="{FF2B5EF4-FFF2-40B4-BE49-F238E27FC236}">
              <a16:creationId xmlns:a16="http://schemas.microsoft.com/office/drawing/2014/main" id="{E23E8D1D-FB81-43E0-88C0-007F89D0886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5" name="Text Box 71">
          <a:extLst>
            <a:ext uri="{FF2B5EF4-FFF2-40B4-BE49-F238E27FC236}">
              <a16:creationId xmlns:a16="http://schemas.microsoft.com/office/drawing/2014/main" id="{9C8FA9A8-34B1-46AA-B3BA-6235AF2C38D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6" name="Text Box 72">
          <a:extLst>
            <a:ext uri="{FF2B5EF4-FFF2-40B4-BE49-F238E27FC236}">
              <a16:creationId xmlns:a16="http://schemas.microsoft.com/office/drawing/2014/main" id="{924D4DF0-EBC3-49D1-86C6-674A9E53FF9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897" name="Text Box 73">
          <a:extLst>
            <a:ext uri="{FF2B5EF4-FFF2-40B4-BE49-F238E27FC236}">
              <a16:creationId xmlns:a16="http://schemas.microsoft.com/office/drawing/2014/main" id="{20D516B1-35E7-42CC-B88E-358BB33F8C2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98" name="Text Box 46">
          <a:extLst>
            <a:ext uri="{FF2B5EF4-FFF2-40B4-BE49-F238E27FC236}">
              <a16:creationId xmlns:a16="http://schemas.microsoft.com/office/drawing/2014/main" id="{98EB801E-7172-4C77-B222-666D182CBC6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899" name="Text Box 43">
          <a:extLst>
            <a:ext uri="{FF2B5EF4-FFF2-40B4-BE49-F238E27FC236}">
              <a16:creationId xmlns:a16="http://schemas.microsoft.com/office/drawing/2014/main" id="{8911F8F7-AE08-40EF-9F3A-AD6E9BA55A5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00" name="Text Box 46">
          <a:extLst>
            <a:ext uri="{FF2B5EF4-FFF2-40B4-BE49-F238E27FC236}">
              <a16:creationId xmlns:a16="http://schemas.microsoft.com/office/drawing/2014/main" id="{CE340349-39DC-44F0-9753-6102DFDC17B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1" name="Text Box 68">
          <a:extLst>
            <a:ext uri="{FF2B5EF4-FFF2-40B4-BE49-F238E27FC236}">
              <a16:creationId xmlns:a16="http://schemas.microsoft.com/office/drawing/2014/main" id="{9700767C-F0A0-4683-B549-4A6F3D6EDCE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2" name="Text Box 69">
          <a:extLst>
            <a:ext uri="{FF2B5EF4-FFF2-40B4-BE49-F238E27FC236}">
              <a16:creationId xmlns:a16="http://schemas.microsoft.com/office/drawing/2014/main" id="{01F81FAF-B00F-4970-B794-18D295C7DC4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3" name="Text Box 70">
          <a:extLst>
            <a:ext uri="{FF2B5EF4-FFF2-40B4-BE49-F238E27FC236}">
              <a16:creationId xmlns:a16="http://schemas.microsoft.com/office/drawing/2014/main" id="{F1429825-AB8A-48BE-B099-9DF0C468205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4" name="Text Box 71">
          <a:extLst>
            <a:ext uri="{FF2B5EF4-FFF2-40B4-BE49-F238E27FC236}">
              <a16:creationId xmlns:a16="http://schemas.microsoft.com/office/drawing/2014/main" id="{F03E19B3-7FCE-4D1B-A710-DB7F10FD5B6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5" name="Text Box 72">
          <a:extLst>
            <a:ext uri="{FF2B5EF4-FFF2-40B4-BE49-F238E27FC236}">
              <a16:creationId xmlns:a16="http://schemas.microsoft.com/office/drawing/2014/main" id="{1E45B1A8-CB3D-4346-8981-437AE97BDA5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06" name="Text Box 73">
          <a:extLst>
            <a:ext uri="{FF2B5EF4-FFF2-40B4-BE49-F238E27FC236}">
              <a16:creationId xmlns:a16="http://schemas.microsoft.com/office/drawing/2014/main" id="{B6E28995-4B25-4E20-859E-F300B66E156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07" name="Text Box 46">
          <a:extLst>
            <a:ext uri="{FF2B5EF4-FFF2-40B4-BE49-F238E27FC236}">
              <a16:creationId xmlns:a16="http://schemas.microsoft.com/office/drawing/2014/main" id="{3BF97251-75B2-4DA3-84F0-B91C116D0F4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08" name="Text Box 43">
          <a:extLst>
            <a:ext uri="{FF2B5EF4-FFF2-40B4-BE49-F238E27FC236}">
              <a16:creationId xmlns:a16="http://schemas.microsoft.com/office/drawing/2014/main" id="{F6F9C1EA-2254-45CE-8B33-AB2F8FFA787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09" name="Text Box 46">
          <a:extLst>
            <a:ext uri="{FF2B5EF4-FFF2-40B4-BE49-F238E27FC236}">
              <a16:creationId xmlns:a16="http://schemas.microsoft.com/office/drawing/2014/main" id="{15FE3587-8F25-4092-84C9-76FC1793B13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10" name="Text Box 43">
          <a:extLst>
            <a:ext uri="{FF2B5EF4-FFF2-40B4-BE49-F238E27FC236}">
              <a16:creationId xmlns:a16="http://schemas.microsoft.com/office/drawing/2014/main" id="{D0E57679-498B-46BE-9F6D-EF52FE77301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11" name="Text Box 10">
          <a:extLst>
            <a:ext uri="{FF2B5EF4-FFF2-40B4-BE49-F238E27FC236}">
              <a16:creationId xmlns:a16="http://schemas.microsoft.com/office/drawing/2014/main" id="{BBE0FAC3-5B98-4157-B140-F4BD773FEE90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12" name="Text Box 11">
          <a:extLst>
            <a:ext uri="{FF2B5EF4-FFF2-40B4-BE49-F238E27FC236}">
              <a16:creationId xmlns:a16="http://schemas.microsoft.com/office/drawing/2014/main" id="{7C76E23C-5468-42D7-8CAA-DF4575603799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13" name="Text Box 65">
          <a:extLst>
            <a:ext uri="{FF2B5EF4-FFF2-40B4-BE49-F238E27FC236}">
              <a16:creationId xmlns:a16="http://schemas.microsoft.com/office/drawing/2014/main" id="{A9FE684E-7AE9-4712-ACF6-0CA724EB041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14" name="Text Box 91">
          <a:extLst>
            <a:ext uri="{FF2B5EF4-FFF2-40B4-BE49-F238E27FC236}">
              <a16:creationId xmlns:a16="http://schemas.microsoft.com/office/drawing/2014/main" id="{6D860D73-BC05-49CD-A6B4-C408F24EAC7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15" name="Text Box 65">
          <a:extLst>
            <a:ext uri="{FF2B5EF4-FFF2-40B4-BE49-F238E27FC236}">
              <a16:creationId xmlns:a16="http://schemas.microsoft.com/office/drawing/2014/main" id="{D9093F70-2F70-475F-AE9D-30856DEF89B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16" name="Text Box 91">
          <a:extLst>
            <a:ext uri="{FF2B5EF4-FFF2-40B4-BE49-F238E27FC236}">
              <a16:creationId xmlns:a16="http://schemas.microsoft.com/office/drawing/2014/main" id="{5F774BE6-7B56-4D54-965A-F1B982E5405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17" name="Text Box 46">
          <a:extLst>
            <a:ext uri="{FF2B5EF4-FFF2-40B4-BE49-F238E27FC236}">
              <a16:creationId xmlns:a16="http://schemas.microsoft.com/office/drawing/2014/main" id="{2BCDE271-B18A-40EB-966F-E1F11FEC933D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18" name="Text Box 43">
          <a:extLst>
            <a:ext uri="{FF2B5EF4-FFF2-40B4-BE49-F238E27FC236}">
              <a16:creationId xmlns:a16="http://schemas.microsoft.com/office/drawing/2014/main" id="{929E8448-BF1F-42A1-A8D7-A6A2FB351E06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19" name="Text Box 68">
          <a:extLst>
            <a:ext uri="{FF2B5EF4-FFF2-40B4-BE49-F238E27FC236}">
              <a16:creationId xmlns:a16="http://schemas.microsoft.com/office/drawing/2014/main" id="{5B8A6F12-F4BF-4542-A5C4-6087D286D0C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0" name="Text Box 69">
          <a:extLst>
            <a:ext uri="{FF2B5EF4-FFF2-40B4-BE49-F238E27FC236}">
              <a16:creationId xmlns:a16="http://schemas.microsoft.com/office/drawing/2014/main" id="{AB5DC3BC-757A-4F48-A108-086B078312E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1" name="Text Box 70">
          <a:extLst>
            <a:ext uri="{FF2B5EF4-FFF2-40B4-BE49-F238E27FC236}">
              <a16:creationId xmlns:a16="http://schemas.microsoft.com/office/drawing/2014/main" id="{DD838EA8-B6ED-402A-ABF8-EB6E826E58C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2" name="Text Box 71">
          <a:extLst>
            <a:ext uri="{FF2B5EF4-FFF2-40B4-BE49-F238E27FC236}">
              <a16:creationId xmlns:a16="http://schemas.microsoft.com/office/drawing/2014/main" id="{269A9B26-CFCE-4AE4-BDBB-2D8E680D4C6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3" name="Text Box 72">
          <a:extLst>
            <a:ext uri="{FF2B5EF4-FFF2-40B4-BE49-F238E27FC236}">
              <a16:creationId xmlns:a16="http://schemas.microsoft.com/office/drawing/2014/main" id="{13552461-99A2-49C7-BB6E-79305DD44E2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4" name="Text Box 73">
          <a:extLst>
            <a:ext uri="{FF2B5EF4-FFF2-40B4-BE49-F238E27FC236}">
              <a16:creationId xmlns:a16="http://schemas.microsoft.com/office/drawing/2014/main" id="{18814774-D0FD-49D1-A453-E04E6BDC0B5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25" name="Text Box 46">
          <a:extLst>
            <a:ext uri="{FF2B5EF4-FFF2-40B4-BE49-F238E27FC236}">
              <a16:creationId xmlns:a16="http://schemas.microsoft.com/office/drawing/2014/main" id="{03ACD19F-F401-453C-BDC6-6D4B8E7DB3E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26" name="Text Box 43">
          <a:extLst>
            <a:ext uri="{FF2B5EF4-FFF2-40B4-BE49-F238E27FC236}">
              <a16:creationId xmlns:a16="http://schemas.microsoft.com/office/drawing/2014/main" id="{B403D01C-B766-4211-86F0-5BD373D2895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27" name="Text Box 46">
          <a:extLst>
            <a:ext uri="{FF2B5EF4-FFF2-40B4-BE49-F238E27FC236}">
              <a16:creationId xmlns:a16="http://schemas.microsoft.com/office/drawing/2014/main" id="{294E59E6-D813-4996-B65B-B884DF71C6F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28" name="Text Box 43">
          <a:extLst>
            <a:ext uri="{FF2B5EF4-FFF2-40B4-BE49-F238E27FC236}">
              <a16:creationId xmlns:a16="http://schemas.microsoft.com/office/drawing/2014/main" id="{79CD5EE1-5CE4-41DD-A557-F365A8EF91B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29" name="Text Box 68">
          <a:extLst>
            <a:ext uri="{FF2B5EF4-FFF2-40B4-BE49-F238E27FC236}">
              <a16:creationId xmlns:a16="http://schemas.microsoft.com/office/drawing/2014/main" id="{ECEFE9E0-0C92-4C80-8A2C-69B1FC9322D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30" name="Text Box 69">
          <a:extLst>
            <a:ext uri="{FF2B5EF4-FFF2-40B4-BE49-F238E27FC236}">
              <a16:creationId xmlns:a16="http://schemas.microsoft.com/office/drawing/2014/main" id="{0E12273C-09ED-4E11-9FF4-C9A1852426D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31" name="Text Box 70">
          <a:extLst>
            <a:ext uri="{FF2B5EF4-FFF2-40B4-BE49-F238E27FC236}">
              <a16:creationId xmlns:a16="http://schemas.microsoft.com/office/drawing/2014/main" id="{0CD59BB2-FD4A-4852-A186-101BADCA973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32" name="Text Box 71">
          <a:extLst>
            <a:ext uri="{FF2B5EF4-FFF2-40B4-BE49-F238E27FC236}">
              <a16:creationId xmlns:a16="http://schemas.microsoft.com/office/drawing/2014/main" id="{52FEA101-30C1-458B-8D03-CF0D7A950AB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33" name="Text Box 72">
          <a:extLst>
            <a:ext uri="{FF2B5EF4-FFF2-40B4-BE49-F238E27FC236}">
              <a16:creationId xmlns:a16="http://schemas.microsoft.com/office/drawing/2014/main" id="{11A9918D-924D-4B9C-BEDC-F522A86C7FA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34" name="Text Box 73">
          <a:extLst>
            <a:ext uri="{FF2B5EF4-FFF2-40B4-BE49-F238E27FC236}">
              <a16:creationId xmlns:a16="http://schemas.microsoft.com/office/drawing/2014/main" id="{10E636DB-6A00-493E-8076-CC373D757D1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35" name="Text Box 46">
          <a:extLst>
            <a:ext uri="{FF2B5EF4-FFF2-40B4-BE49-F238E27FC236}">
              <a16:creationId xmlns:a16="http://schemas.microsoft.com/office/drawing/2014/main" id="{413953B5-FD3C-45F2-9070-E517B59EB22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36" name="Text Box 43">
          <a:extLst>
            <a:ext uri="{FF2B5EF4-FFF2-40B4-BE49-F238E27FC236}">
              <a16:creationId xmlns:a16="http://schemas.microsoft.com/office/drawing/2014/main" id="{6C045E57-B49A-478D-901A-D5CC3F269CA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37" name="Text Box 46">
          <a:extLst>
            <a:ext uri="{FF2B5EF4-FFF2-40B4-BE49-F238E27FC236}">
              <a16:creationId xmlns:a16="http://schemas.microsoft.com/office/drawing/2014/main" id="{C393BE05-FD8C-4ABF-BDC8-2EEC71FA4A0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38" name="Text Box 43">
          <a:extLst>
            <a:ext uri="{FF2B5EF4-FFF2-40B4-BE49-F238E27FC236}">
              <a16:creationId xmlns:a16="http://schemas.microsoft.com/office/drawing/2014/main" id="{70BAEB91-69AC-48D7-865A-6688F314C5F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39" name="Text Box 68">
          <a:extLst>
            <a:ext uri="{FF2B5EF4-FFF2-40B4-BE49-F238E27FC236}">
              <a16:creationId xmlns:a16="http://schemas.microsoft.com/office/drawing/2014/main" id="{9046E547-47F5-4A76-B812-1B3D6D0D29F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40" name="Text Box 69">
          <a:extLst>
            <a:ext uri="{FF2B5EF4-FFF2-40B4-BE49-F238E27FC236}">
              <a16:creationId xmlns:a16="http://schemas.microsoft.com/office/drawing/2014/main" id="{06E295EB-35D1-454C-8FD7-E2BA79010E5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41" name="Text Box 70">
          <a:extLst>
            <a:ext uri="{FF2B5EF4-FFF2-40B4-BE49-F238E27FC236}">
              <a16:creationId xmlns:a16="http://schemas.microsoft.com/office/drawing/2014/main" id="{9DFDB09D-3D15-4649-855D-2D575C4887E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42" name="Text Box 71">
          <a:extLst>
            <a:ext uri="{FF2B5EF4-FFF2-40B4-BE49-F238E27FC236}">
              <a16:creationId xmlns:a16="http://schemas.microsoft.com/office/drawing/2014/main" id="{04A41EBC-A4DA-4075-9ADC-5F83A1971B7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43" name="Text Box 72">
          <a:extLst>
            <a:ext uri="{FF2B5EF4-FFF2-40B4-BE49-F238E27FC236}">
              <a16:creationId xmlns:a16="http://schemas.microsoft.com/office/drawing/2014/main" id="{53D1A8BC-4837-4D52-AF75-34D3B5BCEC4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44" name="Text Box 73">
          <a:extLst>
            <a:ext uri="{FF2B5EF4-FFF2-40B4-BE49-F238E27FC236}">
              <a16:creationId xmlns:a16="http://schemas.microsoft.com/office/drawing/2014/main" id="{DAA93D09-C5EE-42C2-AA95-E10CE1F4B0E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45" name="Text Box 46">
          <a:extLst>
            <a:ext uri="{FF2B5EF4-FFF2-40B4-BE49-F238E27FC236}">
              <a16:creationId xmlns:a16="http://schemas.microsoft.com/office/drawing/2014/main" id="{97FBE370-580B-4E68-8941-46AE6E8E6E1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46" name="Text Box 43">
          <a:extLst>
            <a:ext uri="{FF2B5EF4-FFF2-40B4-BE49-F238E27FC236}">
              <a16:creationId xmlns:a16="http://schemas.microsoft.com/office/drawing/2014/main" id="{76543273-F2C9-4711-B70F-D223274A12B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47" name="Text Box 46">
          <a:extLst>
            <a:ext uri="{FF2B5EF4-FFF2-40B4-BE49-F238E27FC236}">
              <a16:creationId xmlns:a16="http://schemas.microsoft.com/office/drawing/2014/main" id="{6B446B63-2B75-413C-8407-BDA00A56D74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48" name="Text Box 43">
          <a:extLst>
            <a:ext uri="{FF2B5EF4-FFF2-40B4-BE49-F238E27FC236}">
              <a16:creationId xmlns:a16="http://schemas.microsoft.com/office/drawing/2014/main" id="{FC8DC1F7-7969-4FEA-8377-03A58D3F866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49" name="Text Box 10">
          <a:extLst>
            <a:ext uri="{FF2B5EF4-FFF2-40B4-BE49-F238E27FC236}">
              <a16:creationId xmlns:a16="http://schemas.microsoft.com/office/drawing/2014/main" id="{3C4A816C-C153-495F-B139-E17DDCAE94BF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50" name="Text Box 11">
          <a:extLst>
            <a:ext uri="{FF2B5EF4-FFF2-40B4-BE49-F238E27FC236}">
              <a16:creationId xmlns:a16="http://schemas.microsoft.com/office/drawing/2014/main" id="{4AE728BC-2FF8-4425-97D1-4B4F528C5878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51" name="Text Box 65">
          <a:extLst>
            <a:ext uri="{FF2B5EF4-FFF2-40B4-BE49-F238E27FC236}">
              <a16:creationId xmlns:a16="http://schemas.microsoft.com/office/drawing/2014/main" id="{665707CC-4467-4A51-889C-038FEBDC328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52" name="Text Box 91">
          <a:extLst>
            <a:ext uri="{FF2B5EF4-FFF2-40B4-BE49-F238E27FC236}">
              <a16:creationId xmlns:a16="http://schemas.microsoft.com/office/drawing/2014/main" id="{8885FE98-B39E-44BA-B92C-F0789E200A6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53" name="Text Box 65">
          <a:extLst>
            <a:ext uri="{FF2B5EF4-FFF2-40B4-BE49-F238E27FC236}">
              <a16:creationId xmlns:a16="http://schemas.microsoft.com/office/drawing/2014/main" id="{B076D8E6-5E31-4D5D-864B-0BB7F14BC45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54" name="Text Box 91">
          <a:extLst>
            <a:ext uri="{FF2B5EF4-FFF2-40B4-BE49-F238E27FC236}">
              <a16:creationId xmlns:a16="http://schemas.microsoft.com/office/drawing/2014/main" id="{7CC62906-8D52-460A-B252-E14F3FFE1A2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55" name="Text Box 46">
          <a:extLst>
            <a:ext uri="{FF2B5EF4-FFF2-40B4-BE49-F238E27FC236}">
              <a16:creationId xmlns:a16="http://schemas.microsoft.com/office/drawing/2014/main" id="{9BE5CD3D-9813-437C-96F5-96FE9202C58C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56" name="Text Box 43">
          <a:extLst>
            <a:ext uri="{FF2B5EF4-FFF2-40B4-BE49-F238E27FC236}">
              <a16:creationId xmlns:a16="http://schemas.microsoft.com/office/drawing/2014/main" id="{9D5490E0-2C26-45C1-BE11-769DC1023E3A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57" name="Text Box 68">
          <a:extLst>
            <a:ext uri="{FF2B5EF4-FFF2-40B4-BE49-F238E27FC236}">
              <a16:creationId xmlns:a16="http://schemas.microsoft.com/office/drawing/2014/main" id="{60279C53-49E9-473D-840E-9EDA1E79882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58" name="Text Box 69">
          <a:extLst>
            <a:ext uri="{FF2B5EF4-FFF2-40B4-BE49-F238E27FC236}">
              <a16:creationId xmlns:a16="http://schemas.microsoft.com/office/drawing/2014/main" id="{11A969F2-51E5-40EA-8EFD-C8D0A9EF521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59" name="Text Box 70">
          <a:extLst>
            <a:ext uri="{FF2B5EF4-FFF2-40B4-BE49-F238E27FC236}">
              <a16:creationId xmlns:a16="http://schemas.microsoft.com/office/drawing/2014/main" id="{FBD85B3F-8C9B-4F16-9E74-F09A71FB6F5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0" name="Text Box 71">
          <a:extLst>
            <a:ext uri="{FF2B5EF4-FFF2-40B4-BE49-F238E27FC236}">
              <a16:creationId xmlns:a16="http://schemas.microsoft.com/office/drawing/2014/main" id="{9808D080-0C6B-4773-AFA9-A59BAC662F5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1" name="Text Box 72">
          <a:extLst>
            <a:ext uri="{FF2B5EF4-FFF2-40B4-BE49-F238E27FC236}">
              <a16:creationId xmlns:a16="http://schemas.microsoft.com/office/drawing/2014/main" id="{1CA4014E-F83D-4FAA-A6B9-DE0C8DE280A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2" name="Text Box 73">
          <a:extLst>
            <a:ext uri="{FF2B5EF4-FFF2-40B4-BE49-F238E27FC236}">
              <a16:creationId xmlns:a16="http://schemas.microsoft.com/office/drawing/2014/main" id="{C0E3CEAB-6DC3-48E0-B0FE-AC59E64EE99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63" name="Text Box 46">
          <a:extLst>
            <a:ext uri="{FF2B5EF4-FFF2-40B4-BE49-F238E27FC236}">
              <a16:creationId xmlns:a16="http://schemas.microsoft.com/office/drawing/2014/main" id="{546D26FD-D854-4A5D-B335-8D99065B396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64" name="Text Box 43">
          <a:extLst>
            <a:ext uri="{FF2B5EF4-FFF2-40B4-BE49-F238E27FC236}">
              <a16:creationId xmlns:a16="http://schemas.microsoft.com/office/drawing/2014/main" id="{1C81E729-DFEF-4BD1-B26A-25353B04512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65" name="Text Box 46">
          <a:extLst>
            <a:ext uri="{FF2B5EF4-FFF2-40B4-BE49-F238E27FC236}">
              <a16:creationId xmlns:a16="http://schemas.microsoft.com/office/drawing/2014/main" id="{3A4C52D5-0712-4243-968D-BCD506B7C67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66" name="Text Box 43">
          <a:extLst>
            <a:ext uri="{FF2B5EF4-FFF2-40B4-BE49-F238E27FC236}">
              <a16:creationId xmlns:a16="http://schemas.microsoft.com/office/drawing/2014/main" id="{8B4A78F3-2BC0-44C1-9611-39D2DA15FF7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7" name="Text Box 68">
          <a:extLst>
            <a:ext uri="{FF2B5EF4-FFF2-40B4-BE49-F238E27FC236}">
              <a16:creationId xmlns:a16="http://schemas.microsoft.com/office/drawing/2014/main" id="{898F94D6-DB04-40F4-984D-EC3C427567F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8" name="Text Box 69">
          <a:extLst>
            <a:ext uri="{FF2B5EF4-FFF2-40B4-BE49-F238E27FC236}">
              <a16:creationId xmlns:a16="http://schemas.microsoft.com/office/drawing/2014/main" id="{6D383362-FF4A-46EA-B690-1BEC536C1C3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69" name="Text Box 70">
          <a:extLst>
            <a:ext uri="{FF2B5EF4-FFF2-40B4-BE49-F238E27FC236}">
              <a16:creationId xmlns:a16="http://schemas.microsoft.com/office/drawing/2014/main" id="{920E581C-6F0B-4AC8-868E-FFC20E502D0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70" name="Text Box 71">
          <a:extLst>
            <a:ext uri="{FF2B5EF4-FFF2-40B4-BE49-F238E27FC236}">
              <a16:creationId xmlns:a16="http://schemas.microsoft.com/office/drawing/2014/main" id="{E7EE2340-D6E9-4E6E-9F70-D4CE268EBAA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71" name="Text Box 72">
          <a:extLst>
            <a:ext uri="{FF2B5EF4-FFF2-40B4-BE49-F238E27FC236}">
              <a16:creationId xmlns:a16="http://schemas.microsoft.com/office/drawing/2014/main" id="{964BA4D0-14AD-4300-8F9B-3C78C289DFC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72" name="Text Box 73">
          <a:extLst>
            <a:ext uri="{FF2B5EF4-FFF2-40B4-BE49-F238E27FC236}">
              <a16:creationId xmlns:a16="http://schemas.microsoft.com/office/drawing/2014/main" id="{152E0FF9-414E-4061-8809-F3B8F9C5F11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73" name="Text Box 46">
          <a:extLst>
            <a:ext uri="{FF2B5EF4-FFF2-40B4-BE49-F238E27FC236}">
              <a16:creationId xmlns:a16="http://schemas.microsoft.com/office/drawing/2014/main" id="{0F9C50D2-55ED-4503-BAC0-19B525AA430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74" name="Text Box 43">
          <a:extLst>
            <a:ext uri="{FF2B5EF4-FFF2-40B4-BE49-F238E27FC236}">
              <a16:creationId xmlns:a16="http://schemas.microsoft.com/office/drawing/2014/main" id="{37F17FEC-6574-4A76-93A3-79E05375C22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75" name="Text Box 46">
          <a:extLst>
            <a:ext uri="{FF2B5EF4-FFF2-40B4-BE49-F238E27FC236}">
              <a16:creationId xmlns:a16="http://schemas.microsoft.com/office/drawing/2014/main" id="{40130DF4-402E-45D6-BDF2-435EE098047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76" name="Text Box 43">
          <a:extLst>
            <a:ext uri="{FF2B5EF4-FFF2-40B4-BE49-F238E27FC236}">
              <a16:creationId xmlns:a16="http://schemas.microsoft.com/office/drawing/2014/main" id="{CBF31183-6E4A-41EA-A41C-501A15944D1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77" name="Text Box 68">
          <a:extLst>
            <a:ext uri="{FF2B5EF4-FFF2-40B4-BE49-F238E27FC236}">
              <a16:creationId xmlns:a16="http://schemas.microsoft.com/office/drawing/2014/main" id="{217EC221-C8C8-465B-B352-4CEEAA0EB3E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78" name="Text Box 69">
          <a:extLst>
            <a:ext uri="{FF2B5EF4-FFF2-40B4-BE49-F238E27FC236}">
              <a16:creationId xmlns:a16="http://schemas.microsoft.com/office/drawing/2014/main" id="{AF626285-ED61-4EF8-BDC3-AA965E36B03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79" name="Text Box 70">
          <a:extLst>
            <a:ext uri="{FF2B5EF4-FFF2-40B4-BE49-F238E27FC236}">
              <a16:creationId xmlns:a16="http://schemas.microsoft.com/office/drawing/2014/main" id="{6E1E2E78-B061-41E6-8A72-4E71C79830B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80" name="Text Box 71">
          <a:extLst>
            <a:ext uri="{FF2B5EF4-FFF2-40B4-BE49-F238E27FC236}">
              <a16:creationId xmlns:a16="http://schemas.microsoft.com/office/drawing/2014/main" id="{C177541B-D8AD-4103-9624-05FD3340CD3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81" name="Text Box 72">
          <a:extLst>
            <a:ext uri="{FF2B5EF4-FFF2-40B4-BE49-F238E27FC236}">
              <a16:creationId xmlns:a16="http://schemas.microsoft.com/office/drawing/2014/main" id="{D96CBC9A-49A8-4A37-A0CE-04AB66F5221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3982" name="Text Box 73">
          <a:extLst>
            <a:ext uri="{FF2B5EF4-FFF2-40B4-BE49-F238E27FC236}">
              <a16:creationId xmlns:a16="http://schemas.microsoft.com/office/drawing/2014/main" id="{008BF3E3-3A1D-4670-B8A3-6301F36074A8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83" name="Text Box 46">
          <a:extLst>
            <a:ext uri="{FF2B5EF4-FFF2-40B4-BE49-F238E27FC236}">
              <a16:creationId xmlns:a16="http://schemas.microsoft.com/office/drawing/2014/main" id="{40A91633-E4FF-41F1-B126-42898DD8CC9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84" name="Text Box 43">
          <a:extLst>
            <a:ext uri="{FF2B5EF4-FFF2-40B4-BE49-F238E27FC236}">
              <a16:creationId xmlns:a16="http://schemas.microsoft.com/office/drawing/2014/main" id="{F340B1B5-F678-476B-BCAD-51F2DF76270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85" name="Text Box 46">
          <a:extLst>
            <a:ext uri="{FF2B5EF4-FFF2-40B4-BE49-F238E27FC236}">
              <a16:creationId xmlns:a16="http://schemas.microsoft.com/office/drawing/2014/main" id="{3D25054A-FE4C-4548-9A32-113F897EC33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3986" name="Text Box 43">
          <a:extLst>
            <a:ext uri="{FF2B5EF4-FFF2-40B4-BE49-F238E27FC236}">
              <a16:creationId xmlns:a16="http://schemas.microsoft.com/office/drawing/2014/main" id="{BF62FC01-DD41-409A-846D-768DFAA4703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87" name="Text Box 10">
          <a:extLst>
            <a:ext uri="{FF2B5EF4-FFF2-40B4-BE49-F238E27FC236}">
              <a16:creationId xmlns:a16="http://schemas.microsoft.com/office/drawing/2014/main" id="{E1A11F2A-B9F9-4811-8FF0-F223585B8F55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175</xdr:row>
      <xdr:rowOff>0</xdr:rowOff>
    </xdr:from>
    <xdr:ext cx="0" cy="171450"/>
    <xdr:sp macro="" textlink="">
      <xdr:nvSpPr>
        <xdr:cNvPr id="3988" name="Text Box 11">
          <a:extLst>
            <a:ext uri="{FF2B5EF4-FFF2-40B4-BE49-F238E27FC236}">
              <a16:creationId xmlns:a16="http://schemas.microsoft.com/office/drawing/2014/main" id="{404EE775-9726-40D4-A5E7-B1545BA50A99}"/>
            </a:ext>
          </a:extLst>
        </xdr:cNvPr>
        <xdr:cNvSpPr txBox="1">
          <a:spLocks noChangeArrowheads="1"/>
        </xdr:cNvSpPr>
      </xdr:nvSpPr>
      <xdr:spPr bwMode="auto">
        <a:xfrm>
          <a:off x="1057275" y="37347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89" name="Text Box 65">
          <a:extLst>
            <a:ext uri="{FF2B5EF4-FFF2-40B4-BE49-F238E27FC236}">
              <a16:creationId xmlns:a16="http://schemas.microsoft.com/office/drawing/2014/main" id="{54E61B58-E748-4B7C-B530-C787FFC3974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90" name="Text Box 91">
          <a:extLst>
            <a:ext uri="{FF2B5EF4-FFF2-40B4-BE49-F238E27FC236}">
              <a16:creationId xmlns:a16="http://schemas.microsoft.com/office/drawing/2014/main" id="{DE1DD277-6126-46E8-A244-74DE13C33AF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91" name="Text Box 65">
          <a:extLst>
            <a:ext uri="{FF2B5EF4-FFF2-40B4-BE49-F238E27FC236}">
              <a16:creationId xmlns:a16="http://schemas.microsoft.com/office/drawing/2014/main" id="{5270BD5F-58A4-45E2-96D0-B780E059CB5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3992" name="Text Box 91">
          <a:extLst>
            <a:ext uri="{FF2B5EF4-FFF2-40B4-BE49-F238E27FC236}">
              <a16:creationId xmlns:a16="http://schemas.microsoft.com/office/drawing/2014/main" id="{13288134-1BAD-4724-9D37-1D40DF691C8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93" name="Text Box 46">
          <a:extLst>
            <a:ext uri="{FF2B5EF4-FFF2-40B4-BE49-F238E27FC236}">
              <a16:creationId xmlns:a16="http://schemas.microsoft.com/office/drawing/2014/main" id="{3FF6E950-D22C-41DD-AA40-0F060B07CB34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3994" name="Text Box 43">
          <a:extLst>
            <a:ext uri="{FF2B5EF4-FFF2-40B4-BE49-F238E27FC236}">
              <a16:creationId xmlns:a16="http://schemas.microsoft.com/office/drawing/2014/main" id="{ED7A5154-5E65-46A2-88BC-A447FEC80416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95" name="Text Box 68">
          <a:extLst>
            <a:ext uri="{FF2B5EF4-FFF2-40B4-BE49-F238E27FC236}">
              <a16:creationId xmlns:a16="http://schemas.microsoft.com/office/drawing/2014/main" id="{F442DAD4-E44C-40B4-9DC5-E19D1910C15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96" name="Text Box 69">
          <a:extLst>
            <a:ext uri="{FF2B5EF4-FFF2-40B4-BE49-F238E27FC236}">
              <a16:creationId xmlns:a16="http://schemas.microsoft.com/office/drawing/2014/main" id="{546DBD72-DB8F-4161-B05F-3495DD799FD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97" name="Text Box 70">
          <a:extLst>
            <a:ext uri="{FF2B5EF4-FFF2-40B4-BE49-F238E27FC236}">
              <a16:creationId xmlns:a16="http://schemas.microsoft.com/office/drawing/2014/main" id="{54A4D7E9-3F3A-4835-9F03-4814D0B2EF9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98" name="Text Box 71">
          <a:extLst>
            <a:ext uri="{FF2B5EF4-FFF2-40B4-BE49-F238E27FC236}">
              <a16:creationId xmlns:a16="http://schemas.microsoft.com/office/drawing/2014/main" id="{8DC0786C-4793-4CDD-83DF-B83D31DADEC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3999" name="Text Box 72">
          <a:extLst>
            <a:ext uri="{FF2B5EF4-FFF2-40B4-BE49-F238E27FC236}">
              <a16:creationId xmlns:a16="http://schemas.microsoft.com/office/drawing/2014/main" id="{E3F35A46-C5C4-4F8A-91AC-8FB3941C7B2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0" name="Text Box 73">
          <a:extLst>
            <a:ext uri="{FF2B5EF4-FFF2-40B4-BE49-F238E27FC236}">
              <a16:creationId xmlns:a16="http://schemas.microsoft.com/office/drawing/2014/main" id="{5D0C0A0A-1416-4775-ACF3-86DEB13DBD6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01" name="Text Box 46">
          <a:extLst>
            <a:ext uri="{FF2B5EF4-FFF2-40B4-BE49-F238E27FC236}">
              <a16:creationId xmlns:a16="http://schemas.microsoft.com/office/drawing/2014/main" id="{34CCA232-360D-4AA8-B3AF-B63C2FE6AC5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02" name="Text Box 43">
          <a:extLst>
            <a:ext uri="{FF2B5EF4-FFF2-40B4-BE49-F238E27FC236}">
              <a16:creationId xmlns:a16="http://schemas.microsoft.com/office/drawing/2014/main" id="{3B07A4A9-AC75-47AC-8403-3E5D540CF28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03" name="Text Box 46">
          <a:extLst>
            <a:ext uri="{FF2B5EF4-FFF2-40B4-BE49-F238E27FC236}">
              <a16:creationId xmlns:a16="http://schemas.microsoft.com/office/drawing/2014/main" id="{0A93C628-BA92-4DA8-84C3-624236ACB67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04" name="Text Box 43">
          <a:extLst>
            <a:ext uri="{FF2B5EF4-FFF2-40B4-BE49-F238E27FC236}">
              <a16:creationId xmlns:a16="http://schemas.microsoft.com/office/drawing/2014/main" id="{3C67DD72-9FD9-4D86-9E9C-E7475647C3E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5" name="Text Box 68">
          <a:extLst>
            <a:ext uri="{FF2B5EF4-FFF2-40B4-BE49-F238E27FC236}">
              <a16:creationId xmlns:a16="http://schemas.microsoft.com/office/drawing/2014/main" id="{5271F0B0-E192-4138-9AFE-53601E8C76B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6" name="Text Box 69">
          <a:extLst>
            <a:ext uri="{FF2B5EF4-FFF2-40B4-BE49-F238E27FC236}">
              <a16:creationId xmlns:a16="http://schemas.microsoft.com/office/drawing/2014/main" id="{500A8587-5B5E-4F91-8CBF-9A4ABB14A91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7" name="Text Box 70">
          <a:extLst>
            <a:ext uri="{FF2B5EF4-FFF2-40B4-BE49-F238E27FC236}">
              <a16:creationId xmlns:a16="http://schemas.microsoft.com/office/drawing/2014/main" id="{7618177B-8C2B-41B6-9CCB-4708916C585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8" name="Text Box 71">
          <a:extLst>
            <a:ext uri="{FF2B5EF4-FFF2-40B4-BE49-F238E27FC236}">
              <a16:creationId xmlns:a16="http://schemas.microsoft.com/office/drawing/2014/main" id="{03AC3E72-FBBE-4C1B-B4B7-6603CD64D92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09" name="Text Box 72">
          <a:extLst>
            <a:ext uri="{FF2B5EF4-FFF2-40B4-BE49-F238E27FC236}">
              <a16:creationId xmlns:a16="http://schemas.microsoft.com/office/drawing/2014/main" id="{7A76D199-CEC3-47B8-8049-630BC502C0C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10" name="Text Box 73">
          <a:extLst>
            <a:ext uri="{FF2B5EF4-FFF2-40B4-BE49-F238E27FC236}">
              <a16:creationId xmlns:a16="http://schemas.microsoft.com/office/drawing/2014/main" id="{49F0B884-39DC-4427-83DF-AF170634533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11" name="Text Box 46">
          <a:extLst>
            <a:ext uri="{FF2B5EF4-FFF2-40B4-BE49-F238E27FC236}">
              <a16:creationId xmlns:a16="http://schemas.microsoft.com/office/drawing/2014/main" id="{D2A1EA28-C9EA-4C9F-A89C-79857AFCDCB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12" name="Text Box 43">
          <a:extLst>
            <a:ext uri="{FF2B5EF4-FFF2-40B4-BE49-F238E27FC236}">
              <a16:creationId xmlns:a16="http://schemas.microsoft.com/office/drawing/2014/main" id="{1708BF45-D476-499F-9961-C00E3A598E1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13" name="Text Box 46">
          <a:extLst>
            <a:ext uri="{FF2B5EF4-FFF2-40B4-BE49-F238E27FC236}">
              <a16:creationId xmlns:a16="http://schemas.microsoft.com/office/drawing/2014/main" id="{57C10789-AFC8-4C24-8A83-E1F12B1DD9D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14" name="Text Box 43">
          <a:extLst>
            <a:ext uri="{FF2B5EF4-FFF2-40B4-BE49-F238E27FC236}">
              <a16:creationId xmlns:a16="http://schemas.microsoft.com/office/drawing/2014/main" id="{CA9A5871-FD8C-4219-AED0-46A5EB889C8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15" name="Text Box 68">
          <a:extLst>
            <a:ext uri="{FF2B5EF4-FFF2-40B4-BE49-F238E27FC236}">
              <a16:creationId xmlns:a16="http://schemas.microsoft.com/office/drawing/2014/main" id="{7846C66D-85C3-4E93-86CA-B5B813CF502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16" name="Text Box 69">
          <a:extLst>
            <a:ext uri="{FF2B5EF4-FFF2-40B4-BE49-F238E27FC236}">
              <a16:creationId xmlns:a16="http://schemas.microsoft.com/office/drawing/2014/main" id="{500433F0-E4E5-4634-9388-7425FC7F350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17" name="Text Box 70">
          <a:extLst>
            <a:ext uri="{FF2B5EF4-FFF2-40B4-BE49-F238E27FC236}">
              <a16:creationId xmlns:a16="http://schemas.microsoft.com/office/drawing/2014/main" id="{76D91B32-4519-4D7B-9929-3D6007AAD00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18" name="Text Box 71">
          <a:extLst>
            <a:ext uri="{FF2B5EF4-FFF2-40B4-BE49-F238E27FC236}">
              <a16:creationId xmlns:a16="http://schemas.microsoft.com/office/drawing/2014/main" id="{02FFC256-B393-42D2-A83F-01DC62CE052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19" name="Text Box 72">
          <a:extLst>
            <a:ext uri="{FF2B5EF4-FFF2-40B4-BE49-F238E27FC236}">
              <a16:creationId xmlns:a16="http://schemas.microsoft.com/office/drawing/2014/main" id="{F8678C3D-1EDC-4841-9FC3-6A0C993105AF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47625"/>
    <xdr:sp macro="" textlink="">
      <xdr:nvSpPr>
        <xdr:cNvPr id="4020" name="Text Box 73">
          <a:extLst>
            <a:ext uri="{FF2B5EF4-FFF2-40B4-BE49-F238E27FC236}">
              <a16:creationId xmlns:a16="http://schemas.microsoft.com/office/drawing/2014/main" id="{7CF5909A-AF03-46C1-B2A6-A53379B0BA7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21" name="Text Box 46">
          <a:extLst>
            <a:ext uri="{FF2B5EF4-FFF2-40B4-BE49-F238E27FC236}">
              <a16:creationId xmlns:a16="http://schemas.microsoft.com/office/drawing/2014/main" id="{6207AB9A-DF0A-4EBD-B9C3-680EBEFB33A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22" name="Text Box 43">
          <a:extLst>
            <a:ext uri="{FF2B5EF4-FFF2-40B4-BE49-F238E27FC236}">
              <a16:creationId xmlns:a16="http://schemas.microsoft.com/office/drawing/2014/main" id="{4F0B28B4-FA8E-4404-A14B-BAF05E9ED11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23" name="Text Box 46">
          <a:extLst>
            <a:ext uri="{FF2B5EF4-FFF2-40B4-BE49-F238E27FC236}">
              <a16:creationId xmlns:a16="http://schemas.microsoft.com/office/drawing/2014/main" id="{A8539704-10E3-4C90-9E1B-F242F6F95889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24" name="Text Box 43">
          <a:extLst>
            <a:ext uri="{FF2B5EF4-FFF2-40B4-BE49-F238E27FC236}">
              <a16:creationId xmlns:a16="http://schemas.microsoft.com/office/drawing/2014/main" id="{BFA18017-B6B2-4FDE-BCE7-0E6A86D8858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4025" name="Text Box 65">
          <a:extLst>
            <a:ext uri="{FF2B5EF4-FFF2-40B4-BE49-F238E27FC236}">
              <a16:creationId xmlns:a16="http://schemas.microsoft.com/office/drawing/2014/main" id="{EA4C4C21-6C8C-41BB-A72C-9B1BF44F208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4026" name="Text Box 91">
          <a:extLst>
            <a:ext uri="{FF2B5EF4-FFF2-40B4-BE49-F238E27FC236}">
              <a16:creationId xmlns:a16="http://schemas.microsoft.com/office/drawing/2014/main" id="{A2D2A03C-083C-4625-BC1A-D73CAB912BAA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4027" name="Text Box 65">
          <a:extLst>
            <a:ext uri="{FF2B5EF4-FFF2-40B4-BE49-F238E27FC236}">
              <a16:creationId xmlns:a16="http://schemas.microsoft.com/office/drawing/2014/main" id="{0FE0E84D-D248-401A-BDA6-F9830105E3F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171450"/>
    <xdr:sp macro="" textlink="">
      <xdr:nvSpPr>
        <xdr:cNvPr id="4028" name="Text Box 91">
          <a:extLst>
            <a:ext uri="{FF2B5EF4-FFF2-40B4-BE49-F238E27FC236}">
              <a16:creationId xmlns:a16="http://schemas.microsoft.com/office/drawing/2014/main" id="{D60DE12D-4FB8-484A-96E3-FA6ED6449A42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4029" name="Text Box 46">
          <a:extLst>
            <a:ext uri="{FF2B5EF4-FFF2-40B4-BE49-F238E27FC236}">
              <a16:creationId xmlns:a16="http://schemas.microsoft.com/office/drawing/2014/main" id="{8C1BDE2F-6A0D-4F95-BC22-317A6D0ED31F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175</xdr:row>
      <xdr:rowOff>0</xdr:rowOff>
    </xdr:from>
    <xdr:ext cx="76200" cy="171450"/>
    <xdr:sp macro="" textlink="">
      <xdr:nvSpPr>
        <xdr:cNvPr id="4030" name="Text Box 43">
          <a:extLst>
            <a:ext uri="{FF2B5EF4-FFF2-40B4-BE49-F238E27FC236}">
              <a16:creationId xmlns:a16="http://schemas.microsoft.com/office/drawing/2014/main" id="{DEE4628D-35B6-44A3-BDBD-450D6BF716EB}"/>
            </a:ext>
          </a:extLst>
        </xdr:cNvPr>
        <xdr:cNvSpPr txBox="1">
          <a:spLocks noChangeArrowheads="1"/>
        </xdr:cNvSpPr>
      </xdr:nvSpPr>
      <xdr:spPr bwMode="auto">
        <a:xfrm>
          <a:off x="4886325" y="37347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1" name="Text Box 68">
          <a:extLst>
            <a:ext uri="{FF2B5EF4-FFF2-40B4-BE49-F238E27FC236}">
              <a16:creationId xmlns:a16="http://schemas.microsoft.com/office/drawing/2014/main" id="{B03A5823-BAAE-46B3-89DB-62E4383834B7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2" name="Text Box 69">
          <a:extLst>
            <a:ext uri="{FF2B5EF4-FFF2-40B4-BE49-F238E27FC236}">
              <a16:creationId xmlns:a16="http://schemas.microsoft.com/office/drawing/2014/main" id="{D00D47B8-0F7D-4964-832F-48913A37E7A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3" name="Text Box 70">
          <a:extLst>
            <a:ext uri="{FF2B5EF4-FFF2-40B4-BE49-F238E27FC236}">
              <a16:creationId xmlns:a16="http://schemas.microsoft.com/office/drawing/2014/main" id="{64D17ECB-84E4-470A-9257-3E812B0B0A7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4" name="Text Box 71">
          <a:extLst>
            <a:ext uri="{FF2B5EF4-FFF2-40B4-BE49-F238E27FC236}">
              <a16:creationId xmlns:a16="http://schemas.microsoft.com/office/drawing/2014/main" id="{A7F4C980-CEDB-4AF1-BDA4-6A4F0F143A8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5" name="Text Box 72">
          <a:extLst>
            <a:ext uri="{FF2B5EF4-FFF2-40B4-BE49-F238E27FC236}">
              <a16:creationId xmlns:a16="http://schemas.microsoft.com/office/drawing/2014/main" id="{F818B8B7-6258-483D-8499-8E80727A0F20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36" name="Text Box 73">
          <a:extLst>
            <a:ext uri="{FF2B5EF4-FFF2-40B4-BE49-F238E27FC236}">
              <a16:creationId xmlns:a16="http://schemas.microsoft.com/office/drawing/2014/main" id="{71375629-76B8-4E8C-8DA2-4F38C68FF5D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37" name="Text Box 46">
          <a:extLst>
            <a:ext uri="{FF2B5EF4-FFF2-40B4-BE49-F238E27FC236}">
              <a16:creationId xmlns:a16="http://schemas.microsoft.com/office/drawing/2014/main" id="{67D4C4C4-A3F2-4DB6-9B05-A957ED55D8BE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38" name="Text Box 43">
          <a:extLst>
            <a:ext uri="{FF2B5EF4-FFF2-40B4-BE49-F238E27FC236}">
              <a16:creationId xmlns:a16="http://schemas.microsoft.com/office/drawing/2014/main" id="{20DA1049-8EDD-4861-AE14-91F5F6DFAD7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39" name="Text Box 46">
          <a:extLst>
            <a:ext uri="{FF2B5EF4-FFF2-40B4-BE49-F238E27FC236}">
              <a16:creationId xmlns:a16="http://schemas.microsoft.com/office/drawing/2014/main" id="{14764019-CDE7-419F-B517-8126A00F790B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40" name="Text Box 43">
          <a:extLst>
            <a:ext uri="{FF2B5EF4-FFF2-40B4-BE49-F238E27FC236}">
              <a16:creationId xmlns:a16="http://schemas.microsoft.com/office/drawing/2014/main" id="{91508F92-5717-4C12-BA92-0372680BFA3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1" name="Text Box 68">
          <a:extLst>
            <a:ext uri="{FF2B5EF4-FFF2-40B4-BE49-F238E27FC236}">
              <a16:creationId xmlns:a16="http://schemas.microsoft.com/office/drawing/2014/main" id="{37C86598-499A-42A4-B43F-81495ACC5CBC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2" name="Text Box 69">
          <a:extLst>
            <a:ext uri="{FF2B5EF4-FFF2-40B4-BE49-F238E27FC236}">
              <a16:creationId xmlns:a16="http://schemas.microsoft.com/office/drawing/2014/main" id="{36A4321D-58CA-4985-A344-5B21E7FCCEB4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3" name="Text Box 70">
          <a:extLst>
            <a:ext uri="{FF2B5EF4-FFF2-40B4-BE49-F238E27FC236}">
              <a16:creationId xmlns:a16="http://schemas.microsoft.com/office/drawing/2014/main" id="{E2548924-4AC6-490F-9939-CF8BA7DE126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4" name="Text Box 71">
          <a:extLst>
            <a:ext uri="{FF2B5EF4-FFF2-40B4-BE49-F238E27FC236}">
              <a16:creationId xmlns:a16="http://schemas.microsoft.com/office/drawing/2014/main" id="{4FDDBE3D-2897-4F54-BB72-1B29174AF98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5" name="Text Box 72">
          <a:extLst>
            <a:ext uri="{FF2B5EF4-FFF2-40B4-BE49-F238E27FC236}">
              <a16:creationId xmlns:a16="http://schemas.microsoft.com/office/drawing/2014/main" id="{38EE6782-FB5B-454E-9704-6AD98CBCDC36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66675"/>
    <xdr:sp macro="" textlink="">
      <xdr:nvSpPr>
        <xdr:cNvPr id="4046" name="Text Box 73">
          <a:extLst>
            <a:ext uri="{FF2B5EF4-FFF2-40B4-BE49-F238E27FC236}">
              <a16:creationId xmlns:a16="http://schemas.microsoft.com/office/drawing/2014/main" id="{2A212DA9-E49E-443D-8F4D-AACE933AADA5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47" name="Text Box 46">
          <a:extLst>
            <a:ext uri="{FF2B5EF4-FFF2-40B4-BE49-F238E27FC236}">
              <a16:creationId xmlns:a16="http://schemas.microsoft.com/office/drawing/2014/main" id="{5EA43783-3878-4ED6-95E2-86C03F551C53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48" name="Text Box 43">
          <a:extLst>
            <a:ext uri="{FF2B5EF4-FFF2-40B4-BE49-F238E27FC236}">
              <a16:creationId xmlns:a16="http://schemas.microsoft.com/office/drawing/2014/main" id="{839E99BB-8485-4F4E-B075-63D497067791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175</xdr:row>
      <xdr:rowOff>0</xdr:rowOff>
    </xdr:from>
    <xdr:ext cx="76200" cy="28575"/>
    <xdr:sp macro="" textlink="">
      <xdr:nvSpPr>
        <xdr:cNvPr id="4049" name="Text Box 46">
          <a:extLst>
            <a:ext uri="{FF2B5EF4-FFF2-40B4-BE49-F238E27FC236}">
              <a16:creationId xmlns:a16="http://schemas.microsoft.com/office/drawing/2014/main" id="{677AEADB-5C8B-422C-AF87-4A8B2C7CDE1D}"/>
            </a:ext>
          </a:extLst>
        </xdr:cNvPr>
        <xdr:cNvSpPr txBox="1">
          <a:spLocks noChangeArrowheads="1"/>
        </xdr:cNvSpPr>
      </xdr:nvSpPr>
      <xdr:spPr bwMode="auto">
        <a:xfrm>
          <a:off x="4095750" y="37347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428625</xdr:colOff>
      <xdr:row>469</xdr:row>
      <xdr:rowOff>85725</xdr:rowOff>
    </xdr:from>
    <xdr:ext cx="3200400" cy="190500"/>
    <xdr:sp macro="" textlink="">
      <xdr:nvSpPr>
        <xdr:cNvPr id="4050" name="Text Box 43">
          <a:extLst>
            <a:ext uri="{FF2B5EF4-FFF2-40B4-BE49-F238E27FC236}">
              <a16:creationId xmlns:a16="http://schemas.microsoft.com/office/drawing/2014/main" id="{C5C6EB22-517F-4C2B-8BAB-F7BA6527FC9F}"/>
            </a:ext>
          </a:extLst>
        </xdr:cNvPr>
        <xdr:cNvSpPr txBox="1">
          <a:spLocks noChangeArrowheads="1"/>
        </xdr:cNvSpPr>
      </xdr:nvSpPr>
      <xdr:spPr bwMode="auto">
        <a:xfrm flipH="1" flipV="1">
          <a:off x="12134850" y="3438525"/>
          <a:ext cx="3200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174</xdr:row>
      <xdr:rowOff>47625</xdr:rowOff>
    </xdr:from>
    <xdr:ext cx="76200" cy="28575"/>
    <xdr:sp macro="" textlink="">
      <xdr:nvSpPr>
        <xdr:cNvPr id="4051" name="Text Box 43">
          <a:extLst>
            <a:ext uri="{FF2B5EF4-FFF2-40B4-BE49-F238E27FC236}">
              <a16:creationId xmlns:a16="http://schemas.microsoft.com/office/drawing/2014/main" id="{8BE6C722-FD97-4061-A7D9-B331D60861E0}"/>
            </a:ext>
          </a:extLst>
        </xdr:cNvPr>
        <xdr:cNvSpPr txBox="1">
          <a:spLocks noChangeArrowheads="1"/>
        </xdr:cNvSpPr>
      </xdr:nvSpPr>
      <xdr:spPr bwMode="auto">
        <a:xfrm>
          <a:off x="15316200" y="39262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2" name="Text Box 68">
          <a:extLst>
            <a:ext uri="{FF2B5EF4-FFF2-40B4-BE49-F238E27FC236}">
              <a16:creationId xmlns:a16="http://schemas.microsoft.com/office/drawing/2014/main" id="{897F9203-EDEC-4A2B-A5B6-648E843811E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3" name="Text Box 69">
          <a:extLst>
            <a:ext uri="{FF2B5EF4-FFF2-40B4-BE49-F238E27FC236}">
              <a16:creationId xmlns:a16="http://schemas.microsoft.com/office/drawing/2014/main" id="{5D382739-DA75-47DE-88EE-8376B4B722A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4" name="Text Box 70">
          <a:extLst>
            <a:ext uri="{FF2B5EF4-FFF2-40B4-BE49-F238E27FC236}">
              <a16:creationId xmlns:a16="http://schemas.microsoft.com/office/drawing/2014/main" id="{EA2D2211-D964-4719-A6E8-BD33275E85C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5" name="Text Box 71">
          <a:extLst>
            <a:ext uri="{FF2B5EF4-FFF2-40B4-BE49-F238E27FC236}">
              <a16:creationId xmlns:a16="http://schemas.microsoft.com/office/drawing/2014/main" id="{C98FB959-6F1B-4E48-BF6A-BA32337A3A8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6" name="Text Box 72">
          <a:extLst>
            <a:ext uri="{FF2B5EF4-FFF2-40B4-BE49-F238E27FC236}">
              <a16:creationId xmlns:a16="http://schemas.microsoft.com/office/drawing/2014/main" id="{6DF58876-F042-49F5-A9B5-CE78C66DE99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57" name="Text Box 73">
          <a:extLst>
            <a:ext uri="{FF2B5EF4-FFF2-40B4-BE49-F238E27FC236}">
              <a16:creationId xmlns:a16="http://schemas.microsoft.com/office/drawing/2014/main" id="{CA0BE3E0-A5FE-4571-9903-32FDDF570C1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58" name="Text Box 46">
          <a:extLst>
            <a:ext uri="{FF2B5EF4-FFF2-40B4-BE49-F238E27FC236}">
              <a16:creationId xmlns:a16="http://schemas.microsoft.com/office/drawing/2014/main" id="{BF369B10-6140-42A0-9775-9A96D195581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59" name="Text Box 43">
          <a:extLst>
            <a:ext uri="{FF2B5EF4-FFF2-40B4-BE49-F238E27FC236}">
              <a16:creationId xmlns:a16="http://schemas.microsoft.com/office/drawing/2014/main" id="{31FA50C8-0464-4986-A187-F248FF9F092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60" name="Text Box 46">
          <a:extLst>
            <a:ext uri="{FF2B5EF4-FFF2-40B4-BE49-F238E27FC236}">
              <a16:creationId xmlns:a16="http://schemas.microsoft.com/office/drawing/2014/main" id="{FBFA57BF-7A19-4409-9E8A-7FE65E1C04B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61" name="Text Box 43">
          <a:extLst>
            <a:ext uri="{FF2B5EF4-FFF2-40B4-BE49-F238E27FC236}">
              <a16:creationId xmlns:a16="http://schemas.microsoft.com/office/drawing/2014/main" id="{BC3893AE-2F8A-47F3-B412-17373F98245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062" name="Text Box 10">
          <a:extLst>
            <a:ext uri="{FF2B5EF4-FFF2-40B4-BE49-F238E27FC236}">
              <a16:creationId xmlns:a16="http://schemas.microsoft.com/office/drawing/2014/main" id="{C737E22A-67E6-45E8-B276-ABCD701AFED8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063" name="Text Box 11">
          <a:extLst>
            <a:ext uri="{FF2B5EF4-FFF2-40B4-BE49-F238E27FC236}">
              <a16:creationId xmlns:a16="http://schemas.microsoft.com/office/drawing/2014/main" id="{945CBC55-8115-4B8E-97B7-B9290151DBF5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064" name="Text Box 65">
          <a:extLst>
            <a:ext uri="{FF2B5EF4-FFF2-40B4-BE49-F238E27FC236}">
              <a16:creationId xmlns:a16="http://schemas.microsoft.com/office/drawing/2014/main" id="{B9941A5E-AC6A-4176-B1F0-8DF6CD58EE8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065" name="Text Box 91">
          <a:extLst>
            <a:ext uri="{FF2B5EF4-FFF2-40B4-BE49-F238E27FC236}">
              <a16:creationId xmlns:a16="http://schemas.microsoft.com/office/drawing/2014/main" id="{FDCF03B6-3D00-4D3A-B0BE-3BC774117CE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066" name="Text Box 65">
          <a:extLst>
            <a:ext uri="{FF2B5EF4-FFF2-40B4-BE49-F238E27FC236}">
              <a16:creationId xmlns:a16="http://schemas.microsoft.com/office/drawing/2014/main" id="{CA819465-FF86-42F6-9C25-4A7655CE9B6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067" name="Text Box 91">
          <a:extLst>
            <a:ext uri="{FF2B5EF4-FFF2-40B4-BE49-F238E27FC236}">
              <a16:creationId xmlns:a16="http://schemas.microsoft.com/office/drawing/2014/main" id="{BEFDB04C-B820-47B9-8223-89122231C34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5A24759C-D98C-4AB5-8182-553BCCB30D5F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FB381A0A-E8C4-43F8-A400-BD842D34E486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0" name="Text Box 68">
          <a:extLst>
            <a:ext uri="{FF2B5EF4-FFF2-40B4-BE49-F238E27FC236}">
              <a16:creationId xmlns:a16="http://schemas.microsoft.com/office/drawing/2014/main" id="{EADA9555-F52B-42E4-BF84-208F0DBBB8E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1" name="Text Box 69">
          <a:extLst>
            <a:ext uri="{FF2B5EF4-FFF2-40B4-BE49-F238E27FC236}">
              <a16:creationId xmlns:a16="http://schemas.microsoft.com/office/drawing/2014/main" id="{3B938369-7F88-4440-A288-51686F23551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2" name="Text Box 70">
          <a:extLst>
            <a:ext uri="{FF2B5EF4-FFF2-40B4-BE49-F238E27FC236}">
              <a16:creationId xmlns:a16="http://schemas.microsoft.com/office/drawing/2014/main" id="{1817F19E-460F-4799-AC10-7CCBCD03BC8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3" name="Text Box 71">
          <a:extLst>
            <a:ext uri="{FF2B5EF4-FFF2-40B4-BE49-F238E27FC236}">
              <a16:creationId xmlns:a16="http://schemas.microsoft.com/office/drawing/2014/main" id="{5833DC06-8835-4DFA-B360-169C7992123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4" name="Text Box 72">
          <a:extLst>
            <a:ext uri="{FF2B5EF4-FFF2-40B4-BE49-F238E27FC236}">
              <a16:creationId xmlns:a16="http://schemas.microsoft.com/office/drawing/2014/main" id="{F8E28B60-E0D5-4EB3-B654-8F303491781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75" name="Text Box 73">
          <a:extLst>
            <a:ext uri="{FF2B5EF4-FFF2-40B4-BE49-F238E27FC236}">
              <a16:creationId xmlns:a16="http://schemas.microsoft.com/office/drawing/2014/main" id="{1048EA09-E7AB-468B-ADB0-014388967FE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45561504-5479-4FD2-840B-FAFA09CB20E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77" name="Text Box 43">
          <a:extLst>
            <a:ext uri="{FF2B5EF4-FFF2-40B4-BE49-F238E27FC236}">
              <a16:creationId xmlns:a16="http://schemas.microsoft.com/office/drawing/2014/main" id="{F155F2D5-3216-418A-B3FD-9326CC44289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78" name="Text Box 46">
          <a:extLst>
            <a:ext uri="{FF2B5EF4-FFF2-40B4-BE49-F238E27FC236}">
              <a16:creationId xmlns:a16="http://schemas.microsoft.com/office/drawing/2014/main" id="{428A8132-2AF0-4E3D-B17E-77DCE3A0E16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79" name="Text Box 43">
          <a:extLst>
            <a:ext uri="{FF2B5EF4-FFF2-40B4-BE49-F238E27FC236}">
              <a16:creationId xmlns:a16="http://schemas.microsoft.com/office/drawing/2014/main" id="{C11D9645-C136-47DF-9A66-29B003FB1BF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0" name="Text Box 68">
          <a:extLst>
            <a:ext uri="{FF2B5EF4-FFF2-40B4-BE49-F238E27FC236}">
              <a16:creationId xmlns:a16="http://schemas.microsoft.com/office/drawing/2014/main" id="{81626598-B9C7-4AA9-B9A6-17FA35840BB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1" name="Text Box 69">
          <a:extLst>
            <a:ext uri="{FF2B5EF4-FFF2-40B4-BE49-F238E27FC236}">
              <a16:creationId xmlns:a16="http://schemas.microsoft.com/office/drawing/2014/main" id="{7B640707-D1CD-492C-AEB4-FB447094006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2" name="Text Box 70">
          <a:extLst>
            <a:ext uri="{FF2B5EF4-FFF2-40B4-BE49-F238E27FC236}">
              <a16:creationId xmlns:a16="http://schemas.microsoft.com/office/drawing/2014/main" id="{C11D8571-83C0-436E-A3CD-057C800E048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3" name="Text Box 71">
          <a:extLst>
            <a:ext uri="{FF2B5EF4-FFF2-40B4-BE49-F238E27FC236}">
              <a16:creationId xmlns:a16="http://schemas.microsoft.com/office/drawing/2014/main" id="{0B0AC000-BDA9-4A85-9CC4-416D39107EC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4" name="Text Box 72">
          <a:extLst>
            <a:ext uri="{FF2B5EF4-FFF2-40B4-BE49-F238E27FC236}">
              <a16:creationId xmlns:a16="http://schemas.microsoft.com/office/drawing/2014/main" id="{0116D4A3-6A80-489A-9267-EFF24B008E4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085" name="Text Box 73">
          <a:extLst>
            <a:ext uri="{FF2B5EF4-FFF2-40B4-BE49-F238E27FC236}">
              <a16:creationId xmlns:a16="http://schemas.microsoft.com/office/drawing/2014/main" id="{D6B7E350-CC05-443E-BE51-D86772ED477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86" name="Text Box 46">
          <a:extLst>
            <a:ext uri="{FF2B5EF4-FFF2-40B4-BE49-F238E27FC236}">
              <a16:creationId xmlns:a16="http://schemas.microsoft.com/office/drawing/2014/main" id="{D275EE30-6C31-49D4-A0A1-9E891E4D60F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FA7DFEB0-76A3-44D6-BBEC-55D6E5C4864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58B67DB4-6F96-4B57-BF7C-F24B64BC66E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89" name="Text Box 43">
          <a:extLst>
            <a:ext uri="{FF2B5EF4-FFF2-40B4-BE49-F238E27FC236}">
              <a16:creationId xmlns:a16="http://schemas.microsoft.com/office/drawing/2014/main" id="{BC31561E-3905-4E09-9B64-C98B33772A0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0" name="Text Box 68">
          <a:extLst>
            <a:ext uri="{FF2B5EF4-FFF2-40B4-BE49-F238E27FC236}">
              <a16:creationId xmlns:a16="http://schemas.microsoft.com/office/drawing/2014/main" id="{76E273B0-5756-46B8-BDC5-92A3C7924AD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1" name="Text Box 69">
          <a:extLst>
            <a:ext uri="{FF2B5EF4-FFF2-40B4-BE49-F238E27FC236}">
              <a16:creationId xmlns:a16="http://schemas.microsoft.com/office/drawing/2014/main" id="{9C4A8BB1-9552-4AEA-8755-776430DD306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2" name="Text Box 70">
          <a:extLst>
            <a:ext uri="{FF2B5EF4-FFF2-40B4-BE49-F238E27FC236}">
              <a16:creationId xmlns:a16="http://schemas.microsoft.com/office/drawing/2014/main" id="{DCAAE783-24BF-4EE6-BB8D-F688DB05E77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3" name="Text Box 71">
          <a:extLst>
            <a:ext uri="{FF2B5EF4-FFF2-40B4-BE49-F238E27FC236}">
              <a16:creationId xmlns:a16="http://schemas.microsoft.com/office/drawing/2014/main" id="{013D0B8C-A0E0-4A85-BF2E-03D6143B0BB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4" name="Text Box 72">
          <a:extLst>
            <a:ext uri="{FF2B5EF4-FFF2-40B4-BE49-F238E27FC236}">
              <a16:creationId xmlns:a16="http://schemas.microsoft.com/office/drawing/2014/main" id="{FA77C184-FD9A-4A73-9F0E-8AE39B51B29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095" name="Text Box 73">
          <a:extLst>
            <a:ext uri="{FF2B5EF4-FFF2-40B4-BE49-F238E27FC236}">
              <a16:creationId xmlns:a16="http://schemas.microsoft.com/office/drawing/2014/main" id="{6A7E5E2B-085A-4A20-A673-ED3C5FF24FF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96" name="Text Box 46">
          <a:extLst>
            <a:ext uri="{FF2B5EF4-FFF2-40B4-BE49-F238E27FC236}">
              <a16:creationId xmlns:a16="http://schemas.microsoft.com/office/drawing/2014/main" id="{92BDA0DA-9ED2-4BCA-862E-C7566D67C5B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97" name="Text Box 43">
          <a:extLst>
            <a:ext uri="{FF2B5EF4-FFF2-40B4-BE49-F238E27FC236}">
              <a16:creationId xmlns:a16="http://schemas.microsoft.com/office/drawing/2014/main" id="{B1E5D793-652E-44CD-8CAD-7985A6A1E78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98" name="Text Box 46">
          <a:extLst>
            <a:ext uri="{FF2B5EF4-FFF2-40B4-BE49-F238E27FC236}">
              <a16:creationId xmlns:a16="http://schemas.microsoft.com/office/drawing/2014/main" id="{20B32F4A-2669-4193-8239-E2C00B6EFA0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099" name="Text Box 43">
          <a:extLst>
            <a:ext uri="{FF2B5EF4-FFF2-40B4-BE49-F238E27FC236}">
              <a16:creationId xmlns:a16="http://schemas.microsoft.com/office/drawing/2014/main" id="{3DDEC666-FB47-43B5-B7C6-BC94936DDC6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100" name="Text Box 10">
          <a:extLst>
            <a:ext uri="{FF2B5EF4-FFF2-40B4-BE49-F238E27FC236}">
              <a16:creationId xmlns:a16="http://schemas.microsoft.com/office/drawing/2014/main" id="{D346CE46-0DE9-45F6-809F-227C83B4D14B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101" name="Text Box 11">
          <a:extLst>
            <a:ext uri="{FF2B5EF4-FFF2-40B4-BE49-F238E27FC236}">
              <a16:creationId xmlns:a16="http://schemas.microsoft.com/office/drawing/2014/main" id="{A1DAEEEA-F7F8-44A2-9D67-6647E711DC92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02" name="Text Box 65">
          <a:extLst>
            <a:ext uri="{FF2B5EF4-FFF2-40B4-BE49-F238E27FC236}">
              <a16:creationId xmlns:a16="http://schemas.microsoft.com/office/drawing/2014/main" id="{FDCE74F8-8D49-4444-99C8-03739F1CD74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03" name="Text Box 91">
          <a:extLst>
            <a:ext uri="{FF2B5EF4-FFF2-40B4-BE49-F238E27FC236}">
              <a16:creationId xmlns:a16="http://schemas.microsoft.com/office/drawing/2014/main" id="{AA5E3E87-1511-45D6-9D94-EF543133BC1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04" name="Text Box 65">
          <a:extLst>
            <a:ext uri="{FF2B5EF4-FFF2-40B4-BE49-F238E27FC236}">
              <a16:creationId xmlns:a16="http://schemas.microsoft.com/office/drawing/2014/main" id="{3471B1F0-8536-4C33-A8BF-D55BBFB5BDD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05" name="Text Box 91">
          <a:extLst>
            <a:ext uri="{FF2B5EF4-FFF2-40B4-BE49-F238E27FC236}">
              <a16:creationId xmlns:a16="http://schemas.microsoft.com/office/drawing/2014/main" id="{1867C71C-F37F-4E60-8E5B-DF56A651F83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6366A7FE-9FCF-4970-A1BB-3E4825AF114D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07" name="Text Box 43">
          <a:extLst>
            <a:ext uri="{FF2B5EF4-FFF2-40B4-BE49-F238E27FC236}">
              <a16:creationId xmlns:a16="http://schemas.microsoft.com/office/drawing/2014/main" id="{CEFB100F-9DA9-4D3C-B6A2-5AA9210A014C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08" name="Text Box 68">
          <a:extLst>
            <a:ext uri="{FF2B5EF4-FFF2-40B4-BE49-F238E27FC236}">
              <a16:creationId xmlns:a16="http://schemas.microsoft.com/office/drawing/2014/main" id="{12D3D953-7E5C-476A-A27A-3A04B8E799F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09" name="Text Box 69">
          <a:extLst>
            <a:ext uri="{FF2B5EF4-FFF2-40B4-BE49-F238E27FC236}">
              <a16:creationId xmlns:a16="http://schemas.microsoft.com/office/drawing/2014/main" id="{F3816088-78CE-478E-B59C-08EFF6CC9F5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0" name="Text Box 70">
          <a:extLst>
            <a:ext uri="{FF2B5EF4-FFF2-40B4-BE49-F238E27FC236}">
              <a16:creationId xmlns:a16="http://schemas.microsoft.com/office/drawing/2014/main" id="{8792C171-A1D3-4C82-99E5-CB92322623D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1" name="Text Box 71">
          <a:extLst>
            <a:ext uri="{FF2B5EF4-FFF2-40B4-BE49-F238E27FC236}">
              <a16:creationId xmlns:a16="http://schemas.microsoft.com/office/drawing/2014/main" id="{F400FE4C-1156-43FA-B325-422CB7E0E7D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2" name="Text Box 72">
          <a:extLst>
            <a:ext uri="{FF2B5EF4-FFF2-40B4-BE49-F238E27FC236}">
              <a16:creationId xmlns:a16="http://schemas.microsoft.com/office/drawing/2014/main" id="{E536FA3D-5761-4D50-B14A-729245D22C8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3" name="Text Box 73">
          <a:extLst>
            <a:ext uri="{FF2B5EF4-FFF2-40B4-BE49-F238E27FC236}">
              <a16:creationId xmlns:a16="http://schemas.microsoft.com/office/drawing/2014/main" id="{07BAEE25-7D61-46B4-B78B-801D41445D1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14" name="Text Box 46">
          <a:extLst>
            <a:ext uri="{FF2B5EF4-FFF2-40B4-BE49-F238E27FC236}">
              <a16:creationId xmlns:a16="http://schemas.microsoft.com/office/drawing/2014/main" id="{EC79FE48-3FF5-4597-ABC9-782BACA23BB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15" name="Text Box 43">
          <a:extLst>
            <a:ext uri="{FF2B5EF4-FFF2-40B4-BE49-F238E27FC236}">
              <a16:creationId xmlns:a16="http://schemas.microsoft.com/office/drawing/2014/main" id="{0276BD82-1B65-47F9-962F-2824CE5FA76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58451F68-04B3-4A1D-8FB0-F2D5AFA620A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17" name="Text Box 43">
          <a:extLst>
            <a:ext uri="{FF2B5EF4-FFF2-40B4-BE49-F238E27FC236}">
              <a16:creationId xmlns:a16="http://schemas.microsoft.com/office/drawing/2014/main" id="{9776F487-D99B-438E-8183-CA3545A431F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8" name="Text Box 68">
          <a:extLst>
            <a:ext uri="{FF2B5EF4-FFF2-40B4-BE49-F238E27FC236}">
              <a16:creationId xmlns:a16="http://schemas.microsoft.com/office/drawing/2014/main" id="{7A2D290C-71CA-4F92-9F0C-699CF620DCA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19" name="Text Box 69">
          <a:extLst>
            <a:ext uri="{FF2B5EF4-FFF2-40B4-BE49-F238E27FC236}">
              <a16:creationId xmlns:a16="http://schemas.microsoft.com/office/drawing/2014/main" id="{65561093-48CF-4987-9137-24753192857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20" name="Text Box 70">
          <a:extLst>
            <a:ext uri="{FF2B5EF4-FFF2-40B4-BE49-F238E27FC236}">
              <a16:creationId xmlns:a16="http://schemas.microsoft.com/office/drawing/2014/main" id="{DCC5FCAB-E675-4AB2-A4EF-365C3DAAF67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21" name="Text Box 71">
          <a:extLst>
            <a:ext uri="{FF2B5EF4-FFF2-40B4-BE49-F238E27FC236}">
              <a16:creationId xmlns:a16="http://schemas.microsoft.com/office/drawing/2014/main" id="{07F4719F-F523-4812-B9BF-4FCBFAC0CCC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22" name="Text Box 72">
          <a:extLst>
            <a:ext uri="{FF2B5EF4-FFF2-40B4-BE49-F238E27FC236}">
              <a16:creationId xmlns:a16="http://schemas.microsoft.com/office/drawing/2014/main" id="{91816703-9908-4FF0-8EAC-FFFC1BAFD8A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23" name="Text Box 73">
          <a:extLst>
            <a:ext uri="{FF2B5EF4-FFF2-40B4-BE49-F238E27FC236}">
              <a16:creationId xmlns:a16="http://schemas.microsoft.com/office/drawing/2014/main" id="{80BD6B60-A8B2-4C56-A870-1B3F1B065C1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50E5853F-DAF8-4AA8-890B-F0C0A028B86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25" name="Text Box 43">
          <a:extLst>
            <a:ext uri="{FF2B5EF4-FFF2-40B4-BE49-F238E27FC236}">
              <a16:creationId xmlns:a16="http://schemas.microsoft.com/office/drawing/2014/main" id="{30CA9303-3D8E-4977-A0EF-972E5891704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26" name="Text Box 46">
          <a:extLst>
            <a:ext uri="{FF2B5EF4-FFF2-40B4-BE49-F238E27FC236}">
              <a16:creationId xmlns:a16="http://schemas.microsoft.com/office/drawing/2014/main" id="{F5941730-AFCA-467C-BDB4-8A24579B1E0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27" name="Text Box 43">
          <a:extLst>
            <a:ext uri="{FF2B5EF4-FFF2-40B4-BE49-F238E27FC236}">
              <a16:creationId xmlns:a16="http://schemas.microsoft.com/office/drawing/2014/main" id="{D1CBC932-0AC0-4DF2-819E-81BCC5AB110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28" name="Text Box 68">
          <a:extLst>
            <a:ext uri="{FF2B5EF4-FFF2-40B4-BE49-F238E27FC236}">
              <a16:creationId xmlns:a16="http://schemas.microsoft.com/office/drawing/2014/main" id="{02E0D061-534E-41DA-A8F6-C5A0DF1AF96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29" name="Text Box 69">
          <a:extLst>
            <a:ext uri="{FF2B5EF4-FFF2-40B4-BE49-F238E27FC236}">
              <a16:creationId xmlns:a16="http://schemas.microsoft.com/office/drawing/2014/main" id="{A4A26D69-07F8-41DD-AF55-A3CC3C37885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30" name="Text Box 70">
          <a:extLst>
            <a:ext uri="{FF2B5EF4-FFF2-40B4-BE49-F238E27FC236}">
              <a16:creationId xmlns:a16="http://schemas.microsoft.com/office/drawing/2014/main" id="{E4832820-BF0B-4D76-8023-277131C4B41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31" name="Text Box 71">
          <a:extLst>
            <a:ext uri="{FF2B5EF4-FFF2-40B4-BE49-F238E27FC236}">
              <a16:creationId xmlns:a16="http://schemas.microsoft.com/office/drawing/2014/main" id="{FFD2A0C0-CF97-4457-9472-6B48EF0AE3B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32" name="Text Box 72">
          <a:extLst>
            <a:ext uri="{FF2B5EF4-FFF2-40B4-BE49-F238E27FC236}">
              <a16:creationId xmlns:a16="http://schemas.microsoft.com/office/drawing/2014/main" id="{8976D750-0B76-4375-B2AB-CB27DE1243A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33" name="Text Box 73">
          <a:extLst>
            <a:ext uri="{FF2B5EF4-FFF2-40B4-BE49-F238E27FC236}">
              <a16:creationId xmlns:a16="http://schemas.microsoft.com/office/drawing/2014/main" id="{206C2FB1-05A6-46B5-A63B-E5A4126889C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34" name="Text Box 46">
          <a:extLst>
            <a:ext uri="{FF2B5EF4-FFF2-40B4-BE49-F238E27FC236}">
              <a16:creationId xmlns:a16="http://schemas.microsoft.com/office/drawing/2014/main" id="{525FEE7C-1029-4397-B2C9-0C64095E01E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35" name="Text Box 43">
          <a:extLst>
            <a:ext uri="{FF2B5EF4-FFF2-40B4-BE49-F238E27FC236}">
              <a16:creationId xmlns:a16="http://schemas.microsoft.com/office/drawing/2014/main" id="{440F2533-E63D-4450-B13E-83CD9957073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36" name="Text Box 46">
          <a:extLst>
            <a:ext uri="{FF2B5EF4-FFF2-40B4-BE49-F238E27FC236}">
              <a16:creationId xmlns:a16="http://schemas.microsoft.com/office/drawing/2014/main" id="{64321933-E5FA-42A8-AD68-6F6D7CFF144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37" name="Text Box 43">
          <a:extLst>
            <a:ext uri="{FF2B5EF4-FFF2-40B4-BE49-F238E27FC236}">
              <a16:creationId xmlns:a16="http://schemas.microsoft.com/office/drawing/2014/main" id="{999A1A88-ABBA-408F-98F6-850ABAF855A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138" name="Text Box 10">
          <a:extLst>
            <a:ext uri="{FF2B5EF4-FFF2-40B4-BE49-F238E27FC236}">
              <a16:creationId xmlns:a16="http://schemas.microsoft.com/office/drawing/2014/main" id="{D60B6428-EFD9-4C0F-B4EB-7A188ADEC5E6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139" name="Text Box 11">
          <a:extLst>
            <a:ext uri="{FF2B5EF4-FFF2-40B4-BE49-F238E27FC236}">
              <a16:creationId xmlns:a16="http://schemas.microsoft.com/office/drawing/2014/main" id="{C1FE6273-C40B-430A-B2A7-3A63DBB36DC0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40" name="Text Box 65">
          <a:extLst>
            <a:ext uri="{FF2B5EF4-FFF2-40B4-BE49-F238E27FC236}">
              <a16:creationId xmlns:a16="http://schemas.microsoft.com/office/drawing/2014/main" id="{5D6DD84E-B85F-4A9F-9005-27B05CD001C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41" name="Text Box 91">
          <a:extLst>
            <a:ext uri="{FF2B5EF4-FFF2-40B4-BE49-F238E27FC236}">
              <a16:creationId xmlns:a16="http://schemas.microsoft.com/office/drawing/2014/main" id="{595BF8F3-C8D8-4231-B5A4-902241907BA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42" name="Text Box 65">
          <a:extLst>
            <a:ext uri="{FF2B5EF4-FFF2-40B4-BE49-F238E27FC236}">
              <a16:creationId xmlns:a16="http://schemas.microsoft.com/office/drawing/2014/main" id="{F746BB96-6B97-4FEE-B96C-2A28C6B29E5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43" name="Text Box 91">
          <a:extLst>
            <a:ext uri="{FF2B5EF4-FFF2-40B4-BE49-F238E27FC236}">
              <a16:creationId xmlns:a16="http://schemas.microsoft.com/office/drawing/2014/main" id="{3C3B10BE-3CA5-4B59-B6F1-1A5DD373E91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44" name="Text Box 46">
          <a:extLst>
            <a:ext uri="{FF2B5EF4-FFF2-40B4-BE49-F238E27FC236}">
              <a16:creationId xmlns:a16="http://schemas.microsoft.com/office/drawing/2014/main" id="{9BF48872-39DE-4729-A5E8-D956C21699A6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45" name="Text Box 43">
          <a:extLst>
            <a:ext uri="{FF2B5EF4-FFF2-40B4-BE49-F238E27FC236}">
              <a16:creationId xmlns:a16="http://schemas.microsoft.com/office/drawing/2014/main" id="{E431C6E3-7BE4-48EC-93EB-941011AE55C0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46" name="Text Box 68">
          <a:extLst>
            <a:ext uri="{FF2B5EF4-FFF2-40B4-BE49-F238E27FC236}">
              <a16:creationId xmlns:a16="http://schemas.microsoft.com/office/drawing/2014/main" id="{A17A9DD7-75B4-4CB7-8547-5FF588EFA46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47" name="Text Box 69">
          <a:extLst>
            <a:ext uri="{FF2B5EF4-FFF2-40B4-BE49-F238E27FC236}">
              <a16:creationId xmlns:a16="http://schemas.microsoft.com/office/drawing/2014/main" id="{F477E21B-11AC-40B0-B835-C4313B7E845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48" name="Text Box 70">
          <a:extLst>
            <a:ext uri="{FF2B5EF4-FFF2-40B4-BE49-F238E27FC236}">
              <a16:creationId xmlns:a16="http://schemas.microsoft.com/office/drawing/2014/main" id="{7B7ADA2C-665F-427F-A1C7-E4570E51A43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49" name="Text Box 71">
          <a:extLst>
            <a:ext uri="{FF2B5EF4-FFF2-40B4-BE49-F238E27FC236}">
              <a16:creationId xmlns:a16="http://schemas.microsoft.com/office/drawing/2014/main" id="{2FE484AE-559E-4267-9B9D-4509F88B441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0" name="Text Box 72">
          <a:extLst>
            <a:ext uri="{FF2B5EF4-FFF2-40B4-BE49-F238E27FC236}">
              <a16:creationId xmlns:a16="http://schemas.microsoft.com/office/drawing/2014/main" id="{A36868CC-22C7-4C2B-A0DB-E5D529ED303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1" name="Text Box 73">
          <a:extLst>
            <a:ext uri="{FF2B5EF4-FFF2-40B4-BE49-F238E27FC236}">
              <a16:creationId xmlns:a16="http://schemas.microsoft.com/office/drawing/2014/main" id="{BA266738-50E1-46B9-B312-FEC6F02DB46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52" name="Text Box 46">
          <a:extLst>
            <a:ext uri="{FF2B5EF4-FFF2-40B4-BE49-F238E27FC236}">
              <a16:creationId xmlns:a16="http://schemas.microsoft.com/office/drawing/2014/main" id="{92396413-FAFB-4CC4-855D-693A5E2B611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53" name="Text Box 43">
          <a:extLst>
            <a:ext uri="{FF2B5EF4-FFF2-40B4-BE49-F238E27FC236}">
              <a16:creationId xmlns:a16="http://schemas.microsoft.com/office/drawing/2014/main" id="{A6653E8B-6C90-4C0E-AED0-A6A45D095CD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54" name="Text Box 46">
          <a:extLst>
            <a:ext uri="{FF2B5EF4-FFF2-40B4-BE49-F238E27FC236}">
              <a16:creationId xmlns:a16="http://schemas.microsoft.com/office/drawing/2014/main" id="{A5FFB889-2166-481E-8679-688151E41F3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55" name="Text Box 43">
          <a:extLst>
            <a:ext uri="{FF2B5EF4-FFF2-40B4-BE49-F238E27FC236}">
              <a16:creationId xmlns:a16="http://schemas.microsoft.com/office/drawing/2014/main" id="{4B786396-FB88-45E5-98D6-01764618B31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6" name="Text Box 68">
          <a:extLst>
            <a:ext uri="{FF2B5EF4-FFF2-40B4-BE49-F238E27FC236}">
              <a16:creationId xmlns:a16="http://schemas.microsoft.com/office/drawing/2014/main" id="{EF426C7E-987A-4D0D-92C3-2916CB68DD4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7" name="Text Box 69">
          <a:extLst>
            <a:ext uri="{FF2B5EF4-FFF2-40B4-BE49-F238E27FC236}">
              <a16:creationId xmlns:a16="http://schemas.microsoft.com/office/drawing/2014/main" id="{105E0033-D413-42BD-8F28-0C10B2B3C64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8" name="Text Box 70">
          <a:extLst>
            <a:ext uri="{FF2B5EF4-FFF2-40B4-BE49-F238E27FC236}">
              <a16:creationId xmlns:a16="http://schemas.microsoft.com/office/drawing/2014/main" id="{693D0D81-30D1-4176-B7B4-C6E2B450AC4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59" name="Text Box 71">
          <a:extLst>
            <a:ext uri="{FF2B5EF4-FFF2-40B4-BE49-F238E27FC236}">
              <a16:creationId xmlns:a16="http://schemas.microsoft.com/office/drawing/2014/main" id="{941EB71E-013F-402D-B9A6-8E8DF5165F2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60" name="Text Box 72">
          <a:extLst>
            <a:ext uri="{FF2B5EF4-FFF2-40B4-BE49-F238E27FC236}">
              <a16:creationId xmlns:a16="http://schemas.microsoft.com/office/drawing/2014/main" id="{762C1E38-E2B0-4B6E-B845-388AB729B3B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61" name="Text Box 73">
          <a:extLst>
            <a:ext uri="{FF2B5EF4-FFF2-40B4-BE49-F238E27FC236}">
              <a16:creationId xmlns:a16="http://schemas.microsoft.com/office/drawing/2014/main" id="{42BE9668-2CBC-4B7E-BDF9-E02A25FCC68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62" name="Text Box 46">
          <a:extLst>
            <a:ext uri="{FF2B5EF4-FFF2-40B4-BE49-F238E27FC236}">
              <a16:creationId xmlns:a16="http://schemas.microsoft.com/office/drawing/2014/main" id="{5B73A255-94EE-41D1-BDB0-1B86447583B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63" name="Text Box 43">
          <a:extLst>
            <a:ext uri="{FF2B5EF4-FFF2-40B4-BE49-F238E27FC236}">
              <a16:creationId xmlns:a16="http://schemas.microsoft.com/office/drawing/2014/main" id="{40C07FB7-AAF1-4A7E-A5A4-C079BCA5BAB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64" name="Text Box 46">
          <a:extLst>
            <a:ext uri="{FF2B5EF4-FFF2-40B4-BE49-F238E27FC236}">
              <a16:creationId xmlns:a16="http://schemas.microsoft.com/office/drawing/2014/main" id="{0B2FE36C-265E-4562-AB92-EA4429A0336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65" name="Text Box 43">
          <a:extLst>
            <a:ext uri="{FF2B5EF4-FFF2-40B4-BE49-F238E27FC236}">
              <a16:creationId xmlns:a16="http://schemas.microsoft.com/office/drawing/2014/main" id="{4FAC68B0-87BB-46A8-952A-38AEFEBE4C8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66" name="Text Box 68">
          <a:extLst>
            <a:ext uri="{FF2B5EF4-FFF2-40B4-BE49-F238E27FC236}">
              <a16:creationId xmlns:a16="http://schemas.microsoft.com/office/drawing/2014/main" id="{4BA2799E-4AB9-42B3-A815-6785D5F39EC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67" name="Text Box 69">
          <a:extLst>
            <a:ext uri="{FF2B5EF4-FFF2-40B4-BE49-F238E27FC236}">
              <a16:creationId xmlns:a16="http://schemas.microsoft.com/office/drawing/2014/main" id="{61B967F7-180C-4ABC-B796-290202D19AD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68" name="Text Box 70">
          <a:extLst>
            <a:ext uri="{FF2B5EF4-FFF2-40B4-BE49-F238E27FC236}">
              <a16:creationId xmlns:a16="http://schemas.microsoft.com/office/drawing/2014/main" id="{DB188CDB-9F31-4EF8-A169-46E855639E4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69" name="Text Box 71">
          <a:extLst>
            <a:ext uri="{FF2B5EF4-FFF2-40B4-BE49-F238E27FC236}">
              <a16:creationId xmlns:a16="http://schemas.microsoft.com/office/drawing/2014/main" id="{B8A7DA07-E83E-40A3-BA52-AA2316DEE1B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70" name="Text Box 72">
          <a:extLst>
            <a:ext uri="{FF2B5EF4-FFF2-40B4-BE49-F238E27FC236}">
              <a16:creationId xmlns:a16="http://schemas.microsoft.com/office/drawing/2014/main" id="{82652174-1848-4AA3-B874-50A6D79E285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171" name="Text Box 73">
          <a:extLst>
            <a:ext uri="{FF2B5EF4-FFF2-40B4-BE49-F238E27FC236}">
              <a16:creationId xmlns:a16="http://schemas.microsoft.com/office/drawing/2014/main" id="{6A11B89E-604E-44AA-81E1-FA2AF701CCE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72" name="Text Box 46">
          <a:extLst>
            <a:ext uri="{FF2B5EF4-FFF2-40B4-BE49-F238E27FC236}">
              <a16:creationId xmlns:a16="http://schemas.microsoft.com/office/drawing/2014/main" id="{4BCF2B54-9DB9-4032-BB51-8CC0EC30F9F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73" name="Text Box 43">
          <a:extLst>
            <a:ext uri="{FF2B5EF4-FFF2-40B4-BE49-F238E27FC236}">
              <a16:creationId xmlns:a16="http://schemas.microsoft.com/office/drawing/2014/main" id="{BF5D1AAB-AFE7-42EB-8E8C-85950EAAF64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74" name="Text Box 46">
          <a:extLst>
            <a:ext uri="{FF2B5EF4-FFF2-40B4-BE49-F238E27FC236}">
              <a16:creationId xmlns:a16="http://schemas.microsoft.com/office/drawing/2014/main" id="{720A97D7-386D-4F5D-BDA4-F619D1CCA5B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75" name="Text Box 43">
          <a:extLst>
            <a:ext uri="{FF2B5EF4-FFF2-40B4-BE49-F238E27FC236}">
              <a16:creationId xmlns:a16="http://schemas.microsoft.com/office/drawing/2014/main" id="{A9DA40F7-A8A9-4CDC-9416-7DEB77537A9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76" name="Text Box 65">
          <a:extLst>
            <a:ext uri="{FF2B5EF4-FFF2-40B4-BE49-F238E27FC236}">
              <a16:creationId xmlns:a16="http://schemas.microsoft.com/office/drawing/2014/main" id="{7847B472-3AEC-4F45-AB66-FB87D3AEF7C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77" name="Text Box 91">
          <a:extLst>
            <a:ext uri="{FF2B5EF4-FFF2-40B4-BE49-F238E27FC236}">
              <a16:creationId xmlns:a16="http://schemas.microsoft.com/office/drawing/2014/main" id="{8F7D8864-7115-4B0B-8E4E-E738E4D93D5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78" name="Text Box 65">
          <a:extLst>
            <a:ext uri="{FF2B5EF4-FFF2-40B4-BE49-F238E27FC236}">
              <a16:creationId xmlns:a16="http://schemas.microsoft.com/office/drawing/2014/main" id="{6BB98BA3-2FFD-49EB-9593-38E1D02260E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179" name="Text Box 91">
          <a:extLst>
            <a:ext uri="{FF2B5EF4-FFF2-40B4-BE49-F238E27FC236}">
              <a16:creationId xmlns:a16="http://schemas.microsoft.com/office/drawing/2014/main" id="{2E950EF5-6CDF-46E9-B421-AE4CE39D10F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80" name="Text Box 46">
          <a:extLst>
            <a:ext uri="{FF2B5EF4-FFF2-40B4-BE49-F238E27FC236}">
              <a16:creationId xmlns:a16="http://schemas.microsoft.com/office/drawing/2014/main" id="{A43E2C2B-BAF7-4E6C-9B09-B75F4403D4AB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181" name="Text Box 43">
          <a:extLst>
            <a:ext uri="{FF2B5EF4-FFF2-40B4-BE49-F238E27FC236}">
              <a16:creationId xmlns:a16="http://schemas.microsoft.com/office/drawing/2014/main" id="{836E05AC-3FBC-42F6-B6C6-BD44D8C48DE5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2" name="Text Box 68">
          <a:extLst>
            <a:ext uri="{FF2B5EF4-FFF2-40B4-BE49-F238E27FC236}">
              <a16:creationId xmlns:a16="http://schemas.microsoft.com/office/drawing/2014/main" id="{A117FCA7-98F0-4F9F-94C5-B75EE1736B6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3" name="Text Box 69">
          <a:extLst>
            <a:ext uri="{FF2B5EF4-FFF2-40B4-BE49-F238E27FC236}">
              <a16:creationId xmlns:a16="http://schemas.microsoft.com/office/drawing/2014/main" id="{CC6F7E7F-1AEA-4242-B108-23F95BDF1BF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4" name="Text Box 70">
          <a:extLst>
            <a:ext uri="{FF2B5EF4-FFF2-40B4-BE49-F238E27FC236}">
              <a16:creationId xmlns:a16="http://schemas.microsoft.com/office/drawing/2014/main" id="{02F9D32F-3E00-47FC-838D-C8A54C36E6F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5" name="Text Box 71">
          <a:extLst>
            <a:ext uri="{FF2B5EF4-FFF2-40B4-BE49-F238E27FC236}">
              <a16:creationId xmlns:a16="http://schemas.microsoft.com/office/drawing/2014/main" id="{2CADD5C8-67D6-4706-828A-6A235F7BB53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6" name="Text Box 72">
          <a:extLst>
            <a:ext uri="{FF2B5EF4-FFF2-40B4-BE49-F238E27FC236}">
              <a16:creationId xmlns:a16="http://schemas.microsoft.com/office/drawing/2014/main" id="{058AC2D2-C319-4529-B934-9AE09670825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87" name="Text Box 73">
          <a:extLst>
            <a:ext uri="{FF2B5EF4-FFF2-40B4-BE49-F238E27FC236}">
              <a16:creationId xmlns:a16="http://schemas.microsoft.com/office/drawing/2014/main" id="{CF011C17-B4DF-43E2-9164-857B0EE6268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88" name="Text Box 46">
          <a:extLst>
            <a:ext uri="{FF2B5EF4-FFF2-40B4-BE49-F238E27FC236}">
              <a16:creationId xmlns:a16="http://schemas.microsoft.com/office/drawing/2014/main" id="{E34C4CF0-7A22-4DA7-9CA4-47A4E460852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89" name="Text Box 43">
          <a:extLst>
            <a:ext uri="{FF2B5EF4-FFF2-40B4-BE49-F238E27FC236}">
              <a16:creationId xmlns:a16="http://schemas.microsoft.com/office/drawing/2014/main" id="{88FD89D3-3D05-4B8D-A5BC-631B7970A1A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90" name="Text Box 46">
          <a:extLst>
            <a:ext uri="{FF2B5EF4-FFF2-40B4-BE49-F238E27FC236}">
              <a16:creationId xmlns:a16="http://schemas.microsoft.com/office/drawing/2014/main" id="{2E73F4CA-359D-4F90-8F16-88B400BFE47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91" name="Text Box 43">
          <a:extLst>
            <a:ext uri="{FF2B5EF4-FFF2-40B4-BE49-F238E27FC236}">
              <a16:creationId xmlns:a16="http://schemas.microsoft.com/office/drawing/2014/main" id="{21C692AB-EB16-454C-A8BD-8C5CB9A011D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2" name="Text Box 68">
          <a:extLst>
            <a:ext uri="{FF2B5EF4-FFF2-40B4-BE49-F238E27FC236}">
              <a16:creationId xmlns:a16="http://schemas.microsoft.com/office/drawing/2014/main" id="{0E61DE9F-5CBB-48F0-A7A2-0A332420EA5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3" name="Text Box 69">
          <a:extLst>
            <a:ext uri="{FF2B5EF4-FFF2-40B4-BE49-F238E27FC236}">
              <a16:creationId xmlns:a16="http://schemas.microsoft.com/office/drawing/2014/main" id="{DFBF65D9-C5C4-46D6-A2E9-73FB876282F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4" name="Text Box 70">
          <a:extLst>
            <a:ext uri="{FF2B5EF4-FFF2-40B4-BE49-F238E27FC236}">
              <a16:creationId xmlns:a16="http://schemas.microsoft.com/office/drawing/2014/main" id="{EBBAA029-588C-4A3D-A1BF-A42D19D5A98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5" name="Text Box 71">
          <a:extLst>
            <a:ext uri="{FF2B5EF4-FFF2-40B4-BE49-F238E27FC236}">
              <a16:creationId xmlns:a16="http://schemas.microsoft.com/office/drawing/2014/main" id="{AADBD72C-5539-4183-8764-C81552D8103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6" name="Text Box 72">
          <a:extLst>
            <a:ext uri="{FF2B5EF4-FFF2-40B4-BE49-F238E27FC236}">
              <a16:creationId xmlns:a16="http://schemas.microsoft.com/office/drawing/2014/main" id="{0F70A617-D8EA-43B6-8A0F-79ACB3CB2FA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197" name="Text Box 73">
          <a:extLst>
            <a:ext uri="{FF2B5EF4-FFF2-40B4-BE49-F238E27FC236}">
              <a16:creationId xmlns:a16="http://schemas.microsoft.com/office/drawing/2014/main" id="{244ABC2C-E3A3-4096-B9F0-DE2A6702F03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BD31564A-974D-49C3-9040-75DAF3991BE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199" name="Text Box 43">
          <a:extLst>
            <a:ext uri="{FF2B5EF4-FFF2-40B4-BE49-F238E27FC236}">
              <a16:creationId xmlns:a16="http://schemas.microsoft.com/office/drawing/2014/main" id="{AFC9DA26-B030-4697-9BC6-F6813891F75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00" name="Text Box 46">
          <a:extLst>
            <a:ext uri="{FF2B5EF4-FFF2-40B4-BE49-F238E27FC236}">
              <a16:creationId xmlns:a16="http://schemas.microsoft.com/office/drawing/2014/main" id="{9722BD40-F2B8-4021-A6D0-07F7C0DFACA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1" name="Text Box 68">
          <a:extLst>
            <a:ext uri="{FF2B5EF4-FFF2-40B4-BE49-F238E27FC236}">
              <a16:creationId xmlns:a16="http://schemas.microsoft.com/office/drawing/2014/main" id="{EFAF9051-7A66-4163-A063-76087931863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2" name="Text Box 69">
          <a:extLst>
            <a:ext uri="{FF2B5EF4-FFF2-40B4-BE49-F238E27FC236}">
              <a16:creationId xmlns:a16="http://schemas.microsoft.com/office/drawing/2014/main" id="{5095DAA3-3D5E-4122-8275-08BABF0C189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3" name="Text Box 70">
          <a:extLst>
            <a:ext uri="{FF2B5EF4-FFF2-40B4-BE49-F238E27FC236}">
              <a16:creationId xmlns:a16="http://schemas.microsoft.com/office/drawing/2014/main" id="{44F7EBD9-AF1D-4DBE-85FD-69A1A623275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4" name="Text Box 71">
          <a:extLst>
            <a:ext uri="{FF2B5EF4-FFF2-40B4-BE49-F238E27FC236}">
              <a16:creationId xmlns:a16="http://schemas.microsoft.com/office/drawing/2014/main" id="{5B2453EF-345E-4A8F-B5B4-9A0CE0199DB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5" name="Text Box 72">
          <a:extLst>
            <a:ext uri="{FF2B5EF4-FFF2-40B4-BE49-F238E27FC236}">
              <a16:creationId xmlns:a16="http://schemas.microsoft.com/office/drawing/2014/main" id="{1AC3EB09-6E02-48ED-BCEB-7ED9BC72BF3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06" name="Text Box 73">
          <a:extLst>
            <a:ext uri="{FF2B5EF4-FFF2-40B4-BE49-F238E27FC236}">
              <a16:creationId xmlns:a16="http://schemas.microsoft.com/office/drawing/2014/main" id="{EC045879-F797-4B31-9116-7ECB5592D82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07" name="Text Box 46">
          <a:extLst>
            <a:ext uri="{FF2B5EF4-FFF2-40B4-BE49-F238E27FC236}">
              <a16:creationId xmlns:a16="http://schemas.microsoft.com/office/drawing/2014/main" id="{458C8992-C586-43F7-A16C-65BD4924C4F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08" name="Text Box 43">
          <a:extLst>
            <a:ext uri="{FF2B5EF4-FFF2-40B4-BE49-F238E27FC236}">
              <a16:creationId xmlns:a16="http://schemas.microsoft.com/office/drawing/2014/main" id="{6573F8BF-61E5-4157-B9F5-9CCD0A2AA26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09" name="Text Box 46">
          <a:extLst>
            <a:ext uri="{FF2B5EF4-FFF2-40B4-BE49-F238E27FC236}">
              <a16:creationId xmlns:a16="http://schemas.microsoft.com/office/drawing/2014/main" id="{6A6AC376-6A03-4C13-8AA5-A25AB930DED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10" name="Text Box 43">
          <a:extLst>
            <a:ext uri="{FF2B5EF4-FFF2-40B4-BE49-F238E27FC236}">
              <a16:creationId xmlns:a16="http://schemas.microsoft.com/office/drawing/2014/main" id="{390E02B1-A69B-4E48-A3CC-9EFE5673418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211" name="Text Box 10">
          <a:extLst>
            <a:ext uri="{FF2B5EF4-FFF2-40B4-BE49-F238E27FC236}">
              <a16:creationId xmlns:a16="http://schemas.microsoft.com/office/drawing/2014/main" id="{FF342E9A-62A5-4016-9E98-381E9EDACE0B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212" name="Text Box 11">
          <a:extLst>
            <a:ext uri="{FF2B5EF4-FFF2-40B4-BE49-F238E27FC236}">
              <a16:creationId xmlns:a16="http://schemas.microsoft.com/office/drawing/2014/main" id="{E1D3C300-E2DD-40FE-9B68-924ED3A15936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13" name="Text Box 65">
          <a:extLst>
            <a:ext uri="{FF2B5EF4-FFF2-40B4-BE49-F238E27FC236}">
              <a16:creationId xmlns:a16="http://schemas.microsoft.com/office/drawing/2014/main" id="{193C3317-FD69-4356-808A-5119564316A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14" name="Text Box 91">
          <a:extLst>
            <a:ext uri="{FF2B5EF4-FFF2-40B4-BE49-F238E27FC236}">
              <a16:creationId xmlns:a16="http://schemas.microsoft.com/office/drawing/2014/main" id="{704C640A-0C54-47EC-BEFC-B7B0A46F9AA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15" name="Text Box 65">
          <a:extLst>
            <a:ext uri="{FF2B5EF4-FFF2-40B4-BE49-F238E27FC236}">
              <a16:creationId xmlns:a16="http://schemas.microsoft.com/office/drawing/2014/main" id="{10F88AF1-119B-4D32-8EA2-E53E17D2071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16" name="Text Box 91">
          <a:extLst>
            <a:ext uri="{FF2B5EF4-FFF2-40B4-BE49-F238E27FC236}">
              <a16:creationId xmlns:a16="http://schemas.microsoft.com/office/drawing/2014/main" id="{1F3D924E-CDA3-49EE-8C90-F8C92CFDE57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17" name="Text Box 46">
          <a:extLst>
            <a:ext uri="{FF2B5EF4-FFF2-40B4-BE49-F238E27FC236}">
              <a16:creationId xmlns:a16="http://schemas.microsoft.com/office/drawing/2014/main" id="{E98464A4-A12C-438B-8553-EBE57185E042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18" name="Text Box 43">
          <a:extLst>
            <a:ext uri="{FF2B5EF4-FFF2-40B4-BE49-F238E27FC236}">
              <a16:creationId xmlns:a16="http://schemas.microsoft.com/office/drawing/2014/main" id="{4F0C563F-2A6F-407D-ABA3-0DF0C9016442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19" name="Text Box 68">
          <a:extLst>
            <a:ext uri="{FF2B5EF4-FFF2-40B4-BE49-F238E27FC236}">
              <a16:creationId xmlns:a16="http://schemas.microsoft.com/office/drawing/2014/main" id="{027A1FF5-3913-4C8F-AEF6-AB60165A1F9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0" name="Text Box 69">
          <a:extLst>
            <a:ext uri="{FF2B5EF4-FFF2-40B4-BE49-F238E27FC236}">
              <a16:creationId xmlns:a16="http://schemas.microsoft.com/office/drawing/2014/main" id="{B28CC2CE-AF0D-4F18-825E-7D65A4F38FE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1" name="Text Box 70">
          <a:extLst>
            <a:ext uri="{FF2B5EF4-FFF2-40B4-BE49-F238E27FC236}">
              <a16:creationId xmlns:a16="http://schemas.microsoft.com/office/drawing/2014/main" id="{6A5D3535-DD0E-4329-B8AE-47EC07204D6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2" name="Text Box 71">
          <a:extLst>
            <a:ext uri="{FF2B5EF4-FFF2-40B4-BE49-F238E27FC236}">
              <a16:creationId xmlns:a16="http://schemas.microsoft.com/office/drawing/2014/main" id="{D222A145-90CD-4BA7-AA71-B4960D2AA66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3" name="Text Box 72">
          <a:extLst>
            <a:ext uri="{FF2B5EF4-FFF2-40B4-BE49-F238E27FC236}">
              <a16:creationId xmlns:a16="http://schemas.microsoft.com/office/drawing/2014/main" id="{AA626B02-024C-4702-9D2E-03C48D2290E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4" name="Text Box 73">
          <a:extLst>
            <a:ext uri="{FF2B5EF4-FFF2-40B4-BE49-F238E27FC236}">
              <a16:creationId xmlns:a16="http://schemas.microsoft.com/office/drawing/2014/main" id="{75956DFD-DAA7-4347-BA14-62D7BDC490C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25" name="Text Box 46">
          <a:extLst>
            <a:ext uri="{FF2B5EF4-FFF2-40B4-BE49-F238E27FC236}">
              <a16:creationId xmlns:a16="http://schemas.microsoft.com/office/drawing/2014/main" id="{5B46236B-9A0D-4C74-8741-D21EBED3616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26" name="Text Box 43">
          <a:extLst>
            <a:ext uri="{FF2B5EF4-FFF2-40B4-BE49-F238E27FC236}">
              <a16:creationId xmlns:a16="http://schemas.microsoft.com/office/drawing/2014/main" id="{AD3F4598-3211-4439-9A3D-0A6450E334F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27" name="Text Box 46">
          <a:extLst>
            <a:ext uri="{FF2B5EF4-FFF2-40B4-BE49-F238E27FC236}">
              <a16:creationId xmlns:a16="http://schemas.microsoft.com/office/drawing/2014/main" id="{2E476162-D482-4BBD-85F1-209FA03B8E5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28" name="Text Box 43">
          <a:extLst>
            <a:ext uri="{FF2B5EF4-FFF2-40B4-BE49-F238E27FC236}">
              <a16:creationId xmlns:a16="http://schemas.microsoft.com/office/drawing/2014/main" id="{30EC3F23-AEBE-4099-B227-7B244F04502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29" name="Text Box 68">
          <a:extLst>
            <a:ext uri="{FF2B5EF4-FFF2-40B4-BE49-F238E27FC236}">
              <a16:creationId xmlns:a16="http://schemas.microsoft.com/office/drawing/2014/main" id="{645DE269-F181-46FA-880E-F1B10C4DB1A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30" name="Text Box 69">
          <a:extLst>
            <a:ext uri="{FF2B5EF4-FFF2-40B4-BE49-F238E27FC236}">
              <a16:creationId xmlns:a16="http://schemas.microsoft.com/office/drawing/2014/main" id="{B273B4BF-0914-44E3-B1A7-FE961903364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31" name="Text Box 70">
          <a:extLst>
            <a:ext uri="{FF2B5EF4-FFF2-40B4-BE49-F238E27FC236}">
              <a16:creationId xmlns:a16="http://schemas.microsoft.com/office/drawing/2014/main" id="{3122BD2C-3CD5-4209-810F-A31064DB901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32" name="Text Box 71">
          <a:extLst>
            <a:ext uri="{FF2B5EF4-FFF2-40B4-BE49-F238E27FC236}">
              <a16:creationId xmlns:a16="http://schemas.microsoft.com/office/drawing/2014/main" id="{86451A8C-D0CC-427E-95AC-D4F4671DBC0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33" name="Text Box 72">
          <a:extLst>
            <a:ext uri="{FF2B5EF4-FFF2-40B4-BE49-F238E27FC236}">
              <a16:creationId xmlns:a16="http://schemas.microsoft.com/office/drawing/2014/main" id="{AEDB1F1D-A98B-4953-9AB3-55CEB32197B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34" name="Text Box 73">
          <a:extLst>
            <a:ext uri="{FF2B5EF4-FFF2-40B4-BE49-F238E27FC236}">
              <a16:creationId xmlns:a16="http://schemas.microsoft.com/office/drawing/2014/main" id="{30B5FC47-CDFB-475A-880F-2A89FD0BD2D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35" name="Text Box 46">
          <a:extLst>
            <a:ext uri="{FF2B5EF4-FFF2-40B4-BE49-F238E27FC236}">
              <a16:creationId xmlns:a16="http://schemas.microsoft.com/office/drawing/2014/main" id="{16FCF333-1EC4-4C3E-985D-E5CAB757C23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36" name="Text Box 43">
          <a:extLst>
            <a:ext uri="{FF2B5EF4-FFF2-40B4-BE49-F238E27FC236}">
              <a16:creationId xmlns:a16="http://schemas.microsoft.com/office/drawing/2014/main" id="{1BE3BDD3-E5EC-4218-ABD2-9CD5B31A6FA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7F8F9A32-CC68-438F-AF61-CB00FC6FA01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38" name="Text Box 43">
          <a:extLst>
            <a:ext uri="{FF2B5EF4-FFF2-40B4-BE49-F238E27FC236}">
              <a16:creationId xmlns:a16="http://schemas.microsoft.com/office/drawing/2014/main" id="{564F83BB-0D48-4815-81DB-32B7D9387B2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39" name="Text Box 68">
          <a:extLst>
            <a:ext uri="{FF2B5EF4-FFF2-40B4-BE49-F238E27FC236}">
              <a16:creationId xmlns:a16="http://schemas.microsoft.com/office/drawing/2014/main" id="{9CAEE9EB-0FAD-45BD-BBF8-58DC5612907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40" name="Text Box 69">
          <a:extLst>
            <a:ext uri="{FF2B5EF4-FFF2-40B4-BE49-F238E27FC236}">
              <a16:creationId xmlns:a16="http://schemas.microsoft.com/office/drawing/2014/main" id="{AFDFBE16-41EF-4352-9839-5E6FBD2FB0B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41" name="Text Box 70">
          <a:extLst>
            <a:ext uri="{FF2B5EF4-FFF2-40B4-BE49-F238E27FC236}">
              <a16:creationId xmlns:a16="http://schemas.microsoft.com/office/drawing/2014/main" id="{9DE55CAD-B839-46E2-8183-9C1AEEC4207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42" name="Text Box 71">
          <a:extLst>
            <a:ext uri="{FF2B5EF4-FFF2-40B4-BE49-F238E27FC236}">
              <a16:creationId xmlns:a16="http://schemas.microsoft.com/office/drawing/2014/main" id="{13A8B079-6542-41AD-A1BF-91275359968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43" name="Text Box 72">
          <a:extLst>
            <a:ext uri="{FF2B5EF4-FFF2-40B4-BE49-F238E27FC236}">
              <a16:creationId xmlns:a16="http://schemas.microsoft.com/office/drawing/2014/main" id="{6D043228-5173-4506-ACCA-417D08AC654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44" name="Text Box 73">
          <a:extLst>
            <a:ext uri="{FF2B5EF4-FFF2-40B4-BE49-F238E27FC236}">
              <a16:creationId xmlns:a16="http://schemas.microsoft.com/office/drawing/2014/main" id="{8D1566EE-123B-4BD0-BACF-E90A0DDE807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45" name="Text Box 46">
          <a:extLst>
            <a:ext uri="{FF2B5EF4-FFF2-40B4-BE49-F238E27FC236}">
              <a16:creationId xmlns:a16="http://schemas.microsoft.com/office/drawing/2014/main" id="{E1E525F2-4F01-48DE-917F-E6893974DD0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46" name="Text Box 43">
          <a:extLst>
            <a:ext uri="{FF2B5EF4-FFF2-40B4-BE49-F238E27FC236}">
              <a16:creationId xmlns:a16="http://schemas.microsoft.com/office/drawing/2014/main" id="{D5310E56-97C1-4EB0-8DE9-97A7F496A91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47" name="Text Box 46">
          <a:extLst>
            <a:ext uri="{FF2B5EF4-FFF2-40B4-BE49-F238E27FC236}">
              <a16:creationId xmlns:a16="http://schemas.microsoft.com/office/drawing/2014/main" id="{662DB08D-90D8-42E6-A02C-3C67AB746A3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48" name="Text Box 43">
          <a:extLst>
            <a:ext uri="{FF2B5EF4-FFF2-40B4-BE49-F238E27FC236}">
              <a16:creationId xmlns:a16="http://schemas.microsoft.com/office/drawing/2014/main" id="{6F6E5493-A16C-44BB-B9BC-6883C512D1B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249" name="Text Box 10">
          <a:extLst>
            <a:ext uri="{FF2B5EF4-FFF2-40B4-BE49-F238E27FC236}">
              <a16:creationId xmlns:a16="http://schemas.microsoft.com/office/drawing/2014/main" id="{C782DB1C-B9CD-4D39-B6A6-3CFD091D91C1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250" name="Text Box 11">
          <a:extLst>
            <a:ext uri="{FF2B5EF4-FFF2-40B4-BE49-F238E27FC236}">
              <a16:creationId xmlns:a16="http://schemas.microsoft.com/office/drawing/2014/main" id="{710346AE-4C17-483B-84BE-5B83C04C10F9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51" name="Text Box 65">
          <a:extLst>
            <a:ext uri="{FF2B5EF4-FFF2-40B4-BE49-F238E27FC236}">
              <a16:creationId xmlns:a16="http://schemas.microsoft.com/office/drawing/2014/main" id="{44D3B3B5-D128-40A4-B96F-67AB3C40B94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52" name="Text Box 91">
          <a:extLst>
            <a:ext uri="{FF2B5EF4-FFF2-40B4-BE49-F238E27FC236}">
              <a16:creationId xmlns:a16="http://schemas.microsoft.com/office/drawing/2014/main" id="{29E9164A-2C88-4C49-8F87-F2F982973BE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53" name="Text Box 65">
          <a:extLst>
            <a:ext uri="{FF2B5EF4-FFF2-40B4-BE49-F238E27FC236}">
              <a16:creationId xmlns:a16="http://schemas.microsoft.com/office/drawing/2014/main" id="{EA7A48A1-F335-4440-8791-C95EDD94F7F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54" name="Text Box 91">
          <a:extLst>
            <a:ext uri="{FF2B5EF4-FFF2-40B4-BE49-F238E27FC236}">
              <a16:creationId xmlns:a16="http://schemas.microsoft.com/office/drawing/2014/main" id="{4B33A298-EE2F-4C95-ACE3-68C6CD3AEED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55" name="Text Box 46">
          <a:extLst>
            <a:ext uri="{FF2B5EF4-FFF2-40B4-BE49-F238E27FC236}">
              <a16:creationId xmlns:a16="http://schemas.microsoft.com/office/drawing/2014/main" id="{F7D9E3CB-0E82-4D71-B36E-8F4BF95E481A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56" name="Text Box 43">
          <a:extLst>
            <a:ext uri="{FF2B5EF4-FFF2-40B4-BE49-F238E27FC236}">
              <a16:creationId xmlns:a16="http://schemas.microsoft.com/office/drawing/2014/main" id="{C5879167-712F-421A-ABF1-D2DEEAE4F193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57" name="Text Box 68">
          <a:extLst>
            <a:ext uri="{FF2B5EF4-FFF2-40B4-BE49-F238E27FC236}">
              <a16:creationId xmlns:a16="http://schemas.microsoft.com/office/drawing/2014/main" id="{FC7B2D22-3805-4494-AC1A-9857C8C158B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58" name="Text Box 69">
          <a:extLst>
            <a:ext uri="{FF2B5EF4-FFF2-40B4-BE49-F238E27FC236}">
              <a16:creationId xmlns:a16="http://schemas.microsoft.com/office/drawing/2014/main" id="{49A804AD-76EE-47A1-B3BB-A05EA85F789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59" name="Text Box 70">
          <a:extLst>
            <a:ext uri="{FF2B5EF4-FFF2-40B4-BE49-F238E27FC236}">
              <a16:creationId xmlns:a16="http://schemas.microsoft.com/office/drawing/2014/main" id="{0C7CC7EA-40F0-478E-AC77-00E918D3D0D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0" name="Text Box 71">
          <a:extLst>
            <a:ext uri="{FF2B5EF4-FFF2-40B4-BE49-F238E27FC236}">
              <a16:creationId xmlns:a16="http://schemas.microsoft.com/office/drawing/2014/main" id="{C31CDBC0-5348-4D4F-BC3D-2FB27DD6D20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1" name="Text Box 72">
          <a:extLst>
            <a:ext uri="{FF2B5EF4-FFF2-40B4-BE49-F238E27FC236}">
              <a16:creationId xmlns:a16="http://schemas.microsoft.com/office/drawing/2014/main" id="{FE82A8BE-5931-4F7C-8A2C-087E0B09D16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2" name="Text Box 73">
          <a:extLst>
            <a:ext uri="{FF2B5EF4-FFF2-40B4-BE49-F238E27FC236}">
              <a16:creationId xmlns:a16="http://schemas.microsoft.com/office/drawing/2014/main" id="{22E5A7FE-241B-45F0-A1A3-50525C560A6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63" name="Text Box 46">
          <a:extLst>
            <a:ext uri="{FF2B5EF4-FFF2-40B4-BE49-F238E27FC236}">
              <a16:creationId xmlns:a16="http://schemas.microsoft.com/office/drawing/2014/main" id="{B37BFADA-A82D-43A9-9EC6-E8FA28966D1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64" name="Text Box 43">
          <a:extLst>
            <a:ext uri="{FF2B5EF4-FFF2-40B4-BE49-F238E27FC236}">
              <a16:creationId xmlns:a16="http://schemas.microsoft.com/office/drawing/2014/main" id="{43AD0FBB-C054-4A9B-A5C9-5EC6C24F703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65" name="Text Box 46">
          <a:extLst>
            <a:ext uri="{FF2B5EF4-FFF2-40B4-BE49-F238E27FC236}">
              <a16:creationId xmlns:a16="http://schemas.microsoft.com/office/drawing/2014/main" id="{95F89534-A268-468E-ACD1-1374A236C58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66" name="Text Box 43">
          <a:extLst>
            <a:ext uri="{FF2B5EF4-FFF2-40B4-BE49-F238E27FC236}">
              <a16:creationId xmlns:a16="http://schemas.microsoft.com/office/drawing/2014/main" id="{0E1E113D-8859-433B-849C-AD19D564951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7" name="Text Box 68">
          <a:extLst>
            <a:ext uri="{FF2B5EF4-FFF2-40B4-BE49-F238E27FC236}">
              <a16:creationId xmlns:a16="http://schemas.microsoft.com/office/drawing/2014/main" id="{E31468F4-93AA-4413-B8B1-4C3A369B0FE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8" name="Text Box 69">
          <a:extLst>
            <a:ext uri="{FF2B5EF4-FFF2-40B4-BE49-F238E27FC236}">
              <a16:creationId xmlns:a16="http://schemas.microsoft.com/office/drawing/2014/main" id="{F6330A0D-5BC4-4271-9CE0-8A146C19063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69" name="Text Box 70">
          <a:extLst>
            <a:ext uri="{FF2B5EF4-FFF2-40B4-BE49-F238E27FC236}">
              <a16:creationId xmlns:a16="http://schemas.microsoft.com/office/drawing/2014/main" id="{2415BCCA-756C-4561-A677-5A8BC40AFD3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70" name="Text Box 71">
          <a:extLst>
            <a:ext uri="{FF2B5EF4-FFF2-40B4-BE49-F238E27FC236}">
              <a16:creationId xmlns:a16="http://schemas.microsoft.com/office/drawing/2014/main" id="{41E025F2-5AE5-4FC4-AF72-36713E53CD2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71" name="Text Box 72">
          <a:extLst>
            <a:ext uri="{FF2B5EF4-FFF2-40B4-BE49-F238E27FC236}">
              <a16:creationId xmlns:a16="http://schemas.microsoft.com/office/drawing/2014/main" id="{A8AAE5EB-9A41-4ECE-9E61-2D4F3C74AEC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72" name="Text Box 73">
          <a:extLst>
            <a:ext uri="{FF2B5EF4-FFF2-40B4-BE49-F238E27FC236}">
              <a16:creationId xmlns:a16="http://schemas.microsoft.com/office/drawing/2014/main" id="{4EEE44BD-AFBC-4D1B-85CA-40865D74855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73" name="Text Box 46">
          <a:extLst>
            <a:ext uri="{FF2B5EF4-FFF2-40B4-BE49-F238E27FC236}">
              <a16:creationId xmlns:a16="http://schemas.microsoft.com/office/drawing/2014/main" id="{9C3ACFC7-3A35-4B29-A3F9-58062DFDBA6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74" name="Text Box 43">
          <a:extLst>
            <a:ext uri="{FF2B5EF4-FFF2-40B4-BE49-F238E27FC236}">
              <a16:creationId xmlns:a16="http://schemas.microsoft.com/office/drawing/2014/main" id="{FF6AB44B-69C4-422C-93FA-58AC76FAFFA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75" name="Text Box 46">
          <a:extLst>
            <a:ext uri="{FF2B5EF4-FFF2-40B4-BE49-F238E27FC236}">
              <a16:creationId xmlns:a16="http://schemas.microsoft.com/office/drawing/2014/main" id="{13C414AC-3DB6-473A-94E5-E3A7F53F86B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76" name="Text Box 43">
          <a:extLst>
            <a:ext uri="{FF2B5EF4-FFF2-40B4-BE49-F238E27FC236}">
              <a16:creationId xmlns:a16="http://schemas.microsoft.com/office/drawing/2014/main" id="{10C3657E-23D7-4AD4-A879-F1B2612FBA5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77" name="Text Box 68">
          <a:extLst>
            <a:ext uri="{FF2B5EF4-FFF2-40B4-BE49-F238E27FC236}">
              <a16:creationId xmlns:a16="http://schemas.microsoft.com/office/drawing/2014/main" id="{4D4264A9-3E0D-4654-BFB0-38EBD7AA0BC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78" name="Text Box 69">
          <a:extLst>
            <a:ext uri="{FF2B5EF4-FFF2-40B4-BE49-F238E27FC236}">
              <a16:creationId xmlns:a16="http://schemas.microsoft.com/office/drawing/2014/main" id="{8F441D2C-D5E7-4106-83CC-F145420EF882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79" name="Text Box 70">
          <a:extLst>
            <a:ext uri="{FF2B5EF4-FFF2-40B4-BE49-F238E27FC236}">
              <a16:creationId xmlns:a16="http://schemas.microsoft.com/office/drawing/2014/main" id="{EF1257A7-7828-4D3A-8A13-54202B84698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80" name="Text Box 71">
          <a:extLst>
            <a:ext uri="{FF2B5EF4-FFF2-40B4-BE49-F238E27FC236}">
              <a16:creationId xmlns:a16="http://schemas.microsoft.com/office/drawing/2014/main" id="{46ACCE02-92A5-4DDD-8140-C5C9C365ED5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81" name="Text Box 72">
          <a:extLst>
            <a:ext uri="{FF2B5EF4-FFF2-40B4-BE49-F238E27FC236}">
              <a16:creationId xmlns:a16="http://schemas.microsoft.com/office/drawing/2014/main" id="{455219A3-6CB1-48EC-A632-0EED3E907D2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282" name="Text Box 73">
          <a:extLst>
            <a:ext uri="{FF2B5EF4-FFF2-40B4-BE49-F238E27FC236}">
              <a16:creationId xmlns:a16="http://schemas.microsoft.com/office/drawing/2014/main" id="{BACB661B-A7E3-44EE-A547-57137E3E599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83" name="Text Box 46">
          <a:extLst>
            <a:ext uri="{FF2B5EF4-FFF2-40B4-BE49-F238E27FC236}">
              <a16:creationId xmlns:a16="http://schemas.microsoft.com/office/drawing/2014/main" id="{A971F7F2-CC7F-4595-AD67-8942C0D0909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84" name="Text Box 43">
          <a:extLst>
            <a:ext uri="{FF2B5EF4-FFF2-40B4-BE49-F238E27FC236}">
              <a16:creationId xmlns:a16="http://schemas.microsoft.com/office/drawing/2014/main" id="{04E91C2F-CF10-4A61-9353-666F7A39A09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85" name="Text Box 46">
          <a:extLst>
            <a:ext uri="{FF2B5EF4-FFF2-40B4-BE49-F238E27FC236}">
              <a16:creationId xmlns:a16="http://schemas.microsoft.com/office/drawing/2014/main" id="{081F970B-C7B5-463D-9A6F-A026B563BB9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286" name="Text Box 43">
          <a:extLst>
            <a:ext uri="{FF2B5EF4-FFF2-40B4-BE49-F238E27FC236}">
              <a16:creationId xmlns:a16="http://schemas.microsoft.com/office/drawing/2014/main" id="{AAF7B8D4-B632-445A-A3A6-F0474DC56AB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353</xdr:row>
      <xdr:rowOff>0</xdr:rowOff>
    </xdr:from>
    <xdr:ext cx="0" cy="171450"/>
    <xdr:sp macro="" textlink="">
      <xdr:nvSpPr>
        <xdr:cNvPr id="4287" name="Text Box 10">
          <a:extLst>
            <a:ext uri="{FF2B5EF4-FFF2-40B4-BE49-F238E27FC236}">
              <a16:creationId xmlns:a16="http://schemas.microsoft.com/office/drawing/2014/main" id="{9A69F99A-0738-4380-8B0F-9C4F7F0A17F4}"/>
            </a:ext>
          </a:extLst>
        </xdr:cNvPr>
        <xdr:cNvSpPr txBox="1">
          <a:spLocks noChangeArrowheads="1"/>
        </xdr:cNvSpPr>
      </xdr:nvSpPr>
      <xdr:spPr bwMode="auto">
        <a:xfrm>
          <a:off x="1057275" y="36585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247650</xdr:colOff>
      <xdr:row>355</xdr:row>
      <xdr:rowOff>85725</xdr:rowOff>
    </xdr:from>
    <xdr:ext cx="0" cy="171450"/>
    <xdr:sp macro="" textlink="">
      <xdr:nvSpPr>
        <xdr:cNvPr id="4288" name="Text Box 11">
          <a:extLst>
            <a:ext uri="{FF2B5EF4-FFF2-40B4-BE49-F238E27FC236}">
              <a16:creationId xmlns:a16="http://schemas.microsoft.com/office/drawing/2014/main" id="{3BED8379-596A-44C6-9AE7-14E422048EEE}"/>
            </a:ext>
          </a:extLst>
        </xdr:cNvPr>
        <xdr:cNvSpPr txBox="1">
          <a:spLocks noChangeArrowheads="1"/>
        </xdr:cNvSpPr>
      </xdr:nvSpPr>
      <xdr:spPr bwMode="auto">
        <a:xfrm>
          <a:off x="16830675" y="71551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89" name="Text Box 65">
          <a:extLst>
            <a:ext uri="{FF2B5EF4-FFF2-40B4-BE49-F238E27FC236}">
              <a16:creationId xmlns:a16="http://schemas.microsoft.com/office/drawing/2014/main" id="{2891D447-0BD6-44B0-AEAE-B4B2C9545D7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90" name="Text Box 91">
          <a:extLst>
            <a:ext uri="{FF2B5EF4-FFF2-40B4-BE49-F238E27FC236}">
              <a16:creationId xmlns:a16="http://schemas.microsoft.com/office/drawing/2014/main" id="{C349742E-B312-41DE-B4FA-2E4771F4B01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91" name="Text Box 65">
          <a:extLst>
            <a:ext uri="{FF2B5EF4-FFF2-40B4-BE49-F238E27FC236}">
              <a16:creationId xmlns:a16="http://schemas.microsoft.com/office/drawing/2014/main" id="{EE6665FB-CEB2-45E7-8C7A-5E5AD248815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292" name="Text Box 91">
          <a:extLst>
            <a:ext uri="{FF2B5EF4-FFF2-40B4-BE49-F238E27FC236}">
              <a16:creationId xmlns:a16="http://schemas.microsoft.com/office/drawing/2014/main" id="{658CD92D-F0B1-4108-AC60-A8ECDF0CE2F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93" name="Text Box 46">
          <a:extLst>
            <a:ext uri="{FF2B5EF4-FFF2-40B4-BE49-F238E27FC236}">
              <a16:creationId xmlns:a16="http://schemas.microsoft.com/office/drawing/2014/main" id="{0BBA9050-AAA7-4F70-8008-DA2C4C73BB90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294" name="Text Box 43">
          <a:extLst>
            <a:ext uri="{FF2B5EF4-FFF2-40B4-BE49-F238E27FC236}">
              <a16:creationId xmlns:a16="http://schemas.microsoft.com/office/drawing/2014/main" id="{03A035DB-D47F-49D0-8124-CB5E444B8057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95" name="Text Box 68">
          <a:extLst>
            <a:ext uri="{FF2B5EF4-FFF2-40B4-BE49-F238E27FC236}">
              <a16:creationId xmlns:a16="http://schemas.microsoft.com/office/drawing/2014/main" id="{6C4DC462-8030-4CC0-A334-50F7ADAF307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96" name="Text Box 69">
          <a:extLst>
            <a:ext uri="{FF2B5EF4-FFF2-40B4-BE49-F238E27FC236}">
              <a16:creationId xmlns:a16="http://schemas.microsoft.com/office/drawing/2014/main" id="{6E3C0C9B-73B4-4EFA-B637-5FEB0B307A0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97" name="Text Box 70">
          <a:extLst>
            <a:ext uri="{FF2B5EF4-FFF2-40B4-BE49-F238E27FC236}">
              <a16:creationId xmlns:a16="http://schemas.microsoft.com/office/drawing/2014/main" id="{E78A6130-ECAC-47F6-B450-3696104AABC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98" name="Text Box 71">
          <a:extLst>
            <a:ext uri="{FF2B5EF4-FFF2-40B4-BE49-F238E27FC236}">
              <a16:creationId xmlns:a16="http://schemas.microsoft.com/office/drawing/2014/main" id="{A9C6A882-252A-43ED-910F-66BCE4519C5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299" name="Text Box 72">
          <a:extLst>
            <a:ext uri="{FF2B5EF4-FFF2-40B4-BE49-F238E27FC236}">
              <a16:creationId xmlns:a16="http://schemas.microsoft.com/office/drawing/2014/main" id="{5BDE25C2-C088-4E9F-82A7-10A38C1CCDF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0" name="Text Box 73">
          <a:extLst>
            <a:ext uri="{FF2B5EF4-FFF2-40B4-BE49-F238E27FC236}">
              <a16:creationId xmlns:a16="http://schemas.microsoft.com/office/drawing/2014/main" id="{2909A2A5-AE0D-424F-B3E4-F0610E1427B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01" name="Text Box 46">
          <a:extLst>
            <a:ext uri="{FF2B5EF4-FFF2-40B4-BE49-F238E27FC236}">
              <a16:creationId xmlns:a16="http://schemas.microsoft.com/office/drawing/2014/main" id="{B6A7A49F-7727-4067-B3E9-3517207A4F9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02" name="Text Box 43">
          <a:extLst>
            <a:ext uri="{FF2B5EF4-FFF2-40B4-BE49-F238E27FC236}">
              <a16:creationId xmlns:a16="http://schemas.microsoft.com/office/drawing/2014/main" id="{C73B54EE-F343-46BF-9145-68BABCAC5D89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03" name="Text Box 46">
          <a:extLst>
            <a:ext uri="{FF2B5EF4-FFF2-40B4-BE49-F238E27FC236}">
              <a16:creationId xmlns:a16="http://schemas.microsoft.com/office/drawing/2014/main" id="{908B28FD-4141-4934-A99E-E9A29FBA32F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04" name="Text Box 43">
          <a:extLst>
            <a:ext uri="{FF2B5EF4-FFF2-40B4-BE49-F238E27FC236}">
              <a16:creationId xmlns:a16="http://schemas.microsoft.com/office/drawing/2014/main" id="{0FDD159E-88DA-4595-ABE8-7D60B36DFB2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5" name="Text Box 68">
          <a:extLst>
            <a:ext uri="{FF2B5EF4-FFF2-40B4-BE49-F238E27FC236}">
              <a16:creationId xmlns:a16="http://schemas.microsoft.com/office/drawing/2014/main" id="{582C8003-94B0-4F96-9C1E-F710A942553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6" name="Text Box 69">
          <a:extLst>
            <a:ext uri="{FF2B5EF4-FFF2-40B4-BE49-F238E27FC236}">
              <a16:creationId xmlns:a16="http://schemas.microsoft.com/office/drawing/2014/main" id="{B8BA5C0C-A74A-4897-810F-33AEBA14E12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7" name="Text Box 70">
          <a:extLst>
            <a:ext uri="{FF2B5EF4-FFF2-40B4-BE49-F238E27FC236}">
              <a16:creationId xmlns:a16="http://schemas.microsoft.com/office/drawing/2014/main" id="{2139DD0C-D0DB-4FA9-9900-DF919307C37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8" name="Text Box 71">
          <a:extLst>
            <a:ext uri="{FF2B5EF4-FFF2-40B4-BE49-F238E27FC236}">
              <a16:creationId xmlns:a16="http://schemas.microsoft.com/office/drawing/2014/main" id="{21CF603E-82E0-4100-A2B1-A2D3A672C4B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09" name="Text Box 72">
          <a:extLst>
            <a:ext uri="{FF2B5EF4-FFF2-40B4-BE49-F238E27FC236}">
              <a16:creationId xmlns:a16="http://schemas.microsoft.com/office/drawing/2014/main" id="{D46C63BE-619A-4E8D-A55F-3BC16134D10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10" name="Text Box 73">
          <a:extLst>
            <a:ext uri="{FF2B5EF4-FFF2-40B4-BE49-F238E27FC236}">
              <a16:creationId xmlns:a16="http://schemas.microsoft.com/office/drawing/2014/main" id="{03ED116D-40F1-4009-9BD9-00416C9EB90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11" name="Text Box 46">
          <a:extLst>
            <a:ext uri="{FF2B5EF4-FFF2-40B4-BE49-F238E27FC236}">
              <a16:creationId xmlns:a16="http://schemas.microsoft.com/office/drawing/2014/main" id="{D1124DD4-9A22-4452-AFCA-C9B84EC6B8E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12" name="Text Box 43">
          <a:extLst>
            <a:ext uri="{FF2B5EF4-FFF2-40B4-BE49-F238E27FC236}">
              <a16:creationId xmlns:a16="http://schemas.microsoft.com/office/drawing/2014/main" id="{3234D04E-C0B8-45FD-998A-DA54AFDB1DC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13" name="Text Box 46">
          <a:extLst>
            <a:ext uri="{FF2B5EF4-FFF2-40B4-BE49-F238E27FC236}">
              <a16:creationId xmlns:a16="http://schemas.microsoft.com/office/drawing/2014/main" id="{63EB9780-9677-4B25-ADF1-34BB8D3AC35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14" name="Text Box 43">
          <a:extLst>
            <a:ext uri="{FF2B5EF4-FFF2-40B4-BE49-F238E27FC236}">
              <a16:creationId xmlns:a16="http://schemas.microsoft.com/office/drawing/2014/main" id="{BA7C04C0-CF3E-497D-BCE5-52D073099F8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15" name="Text Box 68">
          <a:extLst>
            <a:ext uri="{FF2B5EF4-FFF2-40B4-BE49-F238E27FC236}">
              <a16:creationId xmlns:a16="http://schemas.microsoft.com/office/drawing/2014/main" id="{2CC0F2A7-F874-4A19-9AD8-D0DAD9B8039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16" name="Text Box 69">
          <a:extLst>
            <a:ext uri="{FF2B5EF4-FFF2-40B4-BE49-F238E27FC236}">
              <a16:creationId xmlns:a16="http://schemas.microsoft.com/office/drawing/2014/main" id="{BB5641F5-A6C0-4D03-B505-F3B98C4F234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17" name="Text Box 70">
          <a:extLst>
            <a:ext uri="{FF2B5EF4-FFF2-40B4-BE49-F238E27FC236}">
              <a16:creationId xmlns:a16="http://schemas.microsoft.com/office/drawing/2014/main" id="{A7657407-5FD4-4EB4-BD3E-65E8557D7E0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18" name="Text Box 71">
          <a:extLst>
            <a:ext uri="{FF2B5EF4-FFF2-40B4-BE49-F238E27FC236}">
              <a16:creationId xmlns:a16="http://schemas.microsoft.com/office/drawing/2014/main" id="{9F0C6397-8ABD-44F4-ABB9-41F156C92EA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19" name="Text Box 72">
          <a:extLst>
            <a:ext uri="{FF2B5EF4-FFF2-40B4-BE49-F238E27FC236}">
              <a16:creationId xmlns:a16="http://schemas.microsoft.com/office/drawing/2014/main" id="{40940955-48DC-4A95-A834-F4DA67F2B84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47625"/>
    <xdr:sp macro="" textlink="">
      <xdr:nvSpPr>
        <xdr:cNvPr id="4320" name="Text Box 73">
          <a:extLst>
            <a:ext uri="{FF2B5EF4-FFF2-40B4-BE49-F238E27FC236}">
              <a16:creationId xmlns:a16="http://schemas.microsoft.com/office/drawing/2014/main" id="{EB211553-887B-4D46-9C6F-96B075027275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21" name="Text Box 46">
          <a:extLst>
            <a:ext uri="{FF2B5EF4-FFF2-40B4-BE49-F238E27FC236}">
              <a16:creationId xmlns:a16="http://schemas.microsoft.com/office/drawing/2014/main" id="{BAF7D08B-ABA3-45C9-B0D8-FBEB0A28F4C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22" name="Text Box 43">
          <a:extLst>
            <a:ext uri="{FF2B5EF4-FFF2-40B4-BE49-F238E27FC236}">
              <a16:creationId xmlns:a16="http://schemas.microsoft.com/office/drawing/2014/main" id="{32E99AEC-C5CB-4B6C-9A9C-35EAA73FDCE0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728622FC-1BF6-4456-9A30-0E2733293AE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24" name="Text Box 43">
          <a:extLst>
            <a:ext uri="{FF2B5EF4-FFF2-40B4-BE49-F238E27FC236}">
              <a16:creationId xmlns:a16="http://schemas.microsoft.com/office/drawing/2014/main" id="{0A8D1F1C-F058-4790-9E20-C2882295732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325" name="Text Box 65">
          <a:extLst>
            <a:ext uri="{FF2B5EF4-FFF2-40B4-BE49-F238E27FC236}">
              <a16:creationId xmlns:a16="http://schemas.microsoft.com/office/drawing/2014/main" id="{D43F19DB-FCE3-4F03-BF4C-7ABADD86A94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326" name="Text Box 91">
          <a:extLst>
            <a:ext uri="{FF2B5EF4-FFF2-40B4-BE49-F238E27FC236}">
              <a16:creationId xmlns:a16="http://schemas.microsoft.com/office/drawing/2014/main" id="{3D24DB70-1A6A-4ADD-88AB-932A8605409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327" name="Text Box 65">
          <a:extLst>
            <a:ext uri="{FF2B5EF4-FFF2-40B4-BE49-F238E27FC236}">
              <a16:creationId xmlns:a16="http://schemas.microsoft.com/office/drawing/2014/main" id="{DC5D7A6D-CCF0-4872-8567-6F1390E4E64E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171450"/>
    <xdr:sp macro="" textlink="">
      <xdr:nvSpPr>
        <xdr:cNvPr id="4328" name="Text Box 91">
          <a:extLst>
            <a:ext uri="{FF2B5EF4-FFF2-40B4-BE49-F238E27FC236}">
              <a16:creationId xmlns:a16="http://schemas.microsoft.com/office/drawing/2014/main" id="{1AC48CFF-8AF7-4DC4-9613-5E1A3881C12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329" name="Text Box 46">
          <a:extLst>
            <a:ext uri="{FF2B5EF4-FFF2-40B4-BE49-F238E27FC236}">
              <a16:creationId xmlns:a16="http://schemas.microsoft.com/office/drawing/2014/main" id="{0C5E7B11-E0E8-4A6E-93B9-19ECAB448B0C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353</xdr:row>
      <xdr:rowOff>0</xdr:rowOff>
    </xdr:from>
    <xdr:ext cx="76200" cy="171450"/>
    <xdr:sp macro="" textlink="">
      <xdr:nvSpPr>
        <xdr:cNvPr id="4330" name="Text Box 43">
          <a:extLst>
            <a:ext uri="{FF2B5EF4-FFF2-40B4-BE49-F238E27FC236}">
              <a16:creationId xmlns:a16="http://schemas.microsoft.com/office/drawing/2014/main" id="{5507E17F-6B75-4A5B-90E2-F9E07BA1DDFC}"/>
            </a:ext>
          </a:extLst>
        </xdr:cNvPr>
        <xdr:cNvSpPr txBox="1">
          <a:spLocks noChangeArrowheads="1"/>
        </xdr:cNvSpPr>
      </xdr:nvSpPr>
      <xdr:spPr bwMode="auto">
        <a:xfrm>
          <a:off x="4886325" y="36585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1" name="Text Box 68">
          <a:extLst>
            <a:ext uri="{FF2B5EF4-FFF2-40B4-BE49-F238E27FC236}">
              <a16:creationId xmlns:a16="http://schemas.microsoft.com/office/drawing/2014/main" id="{4ABA7FF3-D588-461B-8208-1F7F35BEE14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2" name="Text Box 69">
          <a:extLst>
            <a:ext uri="{FF2B5EF4-FFF2-40B4-BE49-F238E27FC236}">
              <a16:creationId xmlns:a16="http://schemas.microsoft.com/office/drawing/2014/main" id="{07560B62-9B74-4D6C-BF3F-566D7D2C4E46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3" name="Text Box 70">
          <a:extLst>
            <a:ext uri="{FF2B5EF4-FFF2-40B4-BE49-F238E27FC236}">
              <a16:creationId xmlns:a16="http://schemas.microsoft.com/office/drawing/2014/main" id="{D091BC7C-AF84-4345-8F3E-62375D595BE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4" name="Text Box 71">
          <a:extLst>
            <a:ext uri="{FF2B5EF4-FFF2-40B4-BE49-F238E27FC236}">
              <a16:creationId xmlns:a16="http://schemas.microsoft.com/office/drawing/2014/main" id="{10B6CA87-F690-4CEF-AE36-C4EF9E4561B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5" name="Text Box 72">
          <a:extLst>
            <a:ext uri="{FF2B5EF4-FFF2-40B4-BE49-F238E27FC236}">
              <a16:creationId xmlns:a16="http://schemas.microsoft.com/office/drawing/2014/main" id="{81E4BE5B-7B3B-4618-BB06-8F9933C62B6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36" name="Text Box 73">
          <a:extLst>
            <a:ext uri="{FF2B5EF4-FFF2-40B4-BE49-F238E27FC236}">
              <a16:creationId xmlns:a16="http://schemas.microsoft.com/office/drawing/2014/main" id="{949CF195-750E-4BFA-9CEC-F07E8253C60B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37" name="Text Box 46">
          <a:extLst>
            <a:ext uri="{FF2B5EF4-FFF2-40B4-BE49-F238E27FC236}">
              <a16:creationId xmlns:a16="http://schemas.microsoft.com/office/drawing/2014/main" id="{74509D2C-FA0C-424D-9D67-CA6D05283A5F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38" name="Text Box 43">
          <a:extLst>
            <a:ext uri="{FF2B5EF4-FFF2-40B4-BE49-F238E27FC236}">
              <a16:creationId xmlns:a16="http://schemas.microsoft.com/office/drawing/2014/main" id="{439867A2-3677-47AA-81B5-98C4FD25430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39" name="Text Box 46">
          <a:extLst>
            <a:ext uri="{FF2B5EF4-FFF2-40B4-BE49-F238E27FC236}">
              <a16:creationId xmlns:a16="http://schemas.microsoft.com/office/drawing/2014/main" id="{711B0891-3955-4FF8-9572-0410223C884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40" name="Text Box 43">
          <a:extLst>
            <a:ext uri="{FF2B5EF4-FFF2-40B4-BE49-F238E27FC236}">
              <a16:creationId xmlns:a16="http://schemas.microsoft.com/office/drawing/2014/main" id="{A055040C-6DDA-430A-99FF-6B25089A400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1" name="Text Box 68">
          <a:extLst>
            <a:ext uri="{FF2B5EF4-FFF2-40B4-BE49-F238E27FC236}">
              <a16:creationId xmlns:a16="http://schemas.microsoft.com/office/drawing/2014/main" id="{E505B66E-06BC-4D0A-B6EC-F4E88F53C948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2" name="Text Box 69">
          <a:extLst>
            <a:ext uri="{FF2B5EF4-FFF2-40B4-BE49-F238E27FC236}">
              <a16:creationId xmlns:a16="http://schemas.microsoft.com/office/drawing/2014/main" id="{9F8AB048-2354-470A-ABF0-B7037A4B62D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3" name="Text Box 70">
          <a:extLst>
            <a:ext uri="{FF2B5EF4-FFF2-40B4-BE49-F238E27FC236}">
              <a16:creationId xmlns:a16="http://schemas.microsoft.com/office/drawing/2014/main" id="{3B640EEA-A2FF-4C3B-A1A0-922C85059B71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4" name="Text Box 71">
          <a:extLst>
            <a:ext uri="{FF2B5EF4-FFF2-40B4-BE49-F238E27FC236}">
              <a16:creationId xmlns:a16="http://schemas.microsoft.com/office/drawing/2014/main" id="{0BBB55CB-EC97-4533-AE1E-9794211D3FE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5" name="Text Box 72">
          <a:extLst>
            <a:ext uri="{FF2B5EF4-FFF2-40B4-BE49-F238E27FC236}">
              <a16:creationId xmlns:a16="http://schemas.microsoft.com/office/drawing/2014/main" id="{5F6AB9CD-DDDA-431C-8D62-FFF5A9C9BB6D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66675"/>
    <xdr:sp macro="" textlink="">
      <xdr:nvSpPr>
        <xdr:cNvPr id="4346" name="Text Box 73">
          <a:extLst>
            <a:ext uri="{FF2B5EF4-FFF2-40B4-BE49-F238E27FC236}">
              <a16:creationId xmlns:a16="http://schemas.microsoft.com/office/drawing/2014/main" id="{18E0F6DB-A524-4AB9-B43E-21092DCF3123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47" name="Text Box 46">
          <a:extLst>
            <a:ext uri="{FF2B5EF4-FFF2-40B4-BE49-F238E27FC236}">
              <a16:creationId xmlns:a16="http://schemas.microsoft.com/office/drawing/2014/main" id="{53D9ADCC-0110-4396-825D-110BE58A341A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48" name="Text Box 43">
          <a:extLst>
            <a:ext uri="{FF2B5EF4-FFF2-40B4-BE49-F238E27FC236}">
              <a16:creationId xmlns:a16="http://schemas.microsoft.com/office/drawing/2014/main" id="{6E8CE629-FA9D-4026-B2CE-E11A26D81507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49" name="Text Box 46">
          <a:extLst>
            <a:ext uri="{FF2B5EF4-FFF2-40B4-BE49-F238E27FC236}">
              <a16:creationId xmlns:a16="http://schemas.microsoft.com/office/drawing/2014/main" id="{9E664A2A-5A04-4BD8-8B41-60E31FF5C2E4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353</xdr:row>
      <xdr:rowOff>0</xdr:rowOff>
    </xdr:from>
    <xdr:ext cx="76200" cy="28575"/>
    <xdr:sp macro="" textlink="">
      <xdr:nvSpPr>
        <xdr:cNvPr id="4350" name="Text Box 43">
          <a:extLst>
            <a:ext uri="{FF2B5EF4-FFF2-40B4-BE49-F238E27FC236}">
              <a16:creationId xmlns:a16="http://schemas.microsoft.com/office/drawing/2014/main" id="{83F934D0-B9CA-4652-9C54-95D2FA65F85C}"/>
            </a:ext>
          </a:extLst>
        </xdr:cNvPr>
        <xdr:cNvSpPr txBox="1">
          <a:spLocks noChangeArrowheads="1"/>
        </xdr:cNvSpPr>
      </xdr:nvSpPr>
      <xdr:spPr bwMode="auto">
        <a:xfrm>
          <a:off x="40957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353</xdr:row>
      <xdr:rowOff>0</xdr:rowOff>
    </xdr:from>
    <xdr:ext cx="76200" cy="28575"/>
    <xdr:sp macro="" textlink="">
      <xdr:nvSpPr>
        <xdr:cNvPr id="4351" name="Text Box 43">
          <a:extLst>
            <a:ext uri="{FF2B5EF4-FFF2-40B4-BE49-F238E27FC236}">
              <a16:creationId xmlns:a16="http://schemas.microsoft.com/office/drawing/2014/main" id="{8F87A328-5D31-4CD8-BD2D-BF1AFAC26EFC}"/>
            </a:ext>
          </a:extLst>
        </xdr:cNvPr>
        <xdr:cNvSpPr txBox="1">
          <a:spLocks noChangeArrowheads="1"/>
        </xdr:cNvSpPr>
      </xdr:nvSpPr>
      <xdr:spPr bwMode="auto">
        <a:xfrm>
          <a:off x="3829050" y="36585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2" name="Text Box 10">
          <a:extLst>
            <a:ext uri="{FF2B5EF4-FFF2-40B4-BE49-F238E27FC236}">
              <a16:creationId xmlns:a16="http://schemas.microsoft.com/office/drawing/2014/main" id="{BBC7AAA1-D764-4812-8A72-6F43BD38BB8A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3" name="Text Box 11">
          <a:extLst>
            <a:ext uri="{FF2B5EF4-FFF2-40B4-BE49-F238E27FC236}">
              <a16:creationId xmlns:a16="http://schemas.microsoft.com/office/drawing/2014/main" id="{0B76E5E8-B3DC-49A4-B57C-665CB741D05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4" name="Text Box 10">
          <a:extLst>
            <a:ext uri="{FF2B5EF4-FFF2-40B4-BE49-F238E27FC236}">
              <a16:creationId xmlns:a16="http://schemas.microsoft.com/office/drawing/2014/main" id="{23087FD8-9D81-4F98-887F-89872F41F7D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5" name="Text Box 11">
          <a:extLst>
            <a:ext uri="{FF2B5EF4-FFF2-40B4-BE49-F238E27FC236}">
              <a16:creationId xmlns:a16="http://schemas.microsoft.com/office/drawing/2014/main" id="{8A3368CA-256C-4564-AA9D-8AD1C75D510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6" name="Text Box 10">
          <a:extLst>
            <a:ext uri="{FF2B5EF4-FFF2-40B4-BE49-F238E27FC236}">
              <a16:creationId xmlns:a16="http://schemas.microsoft.com/office/drawing/2014/main" id="{05334887-3D91-42BA-9B0A-61E2E2224AB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7" name="Text Box 11">
          <a:extLst>
            <a:ext uri="{FF2B5EF4-FFF2-40B4-BE49-F238E27FC236}">
              <a16:creationId xmlns:a16="http://schemas.microsoft.com/office/drawing/2014/main" id="{7BDDEA41-C8C3-4485-96F3-2E3923A6E89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8" name="Text Box 10">
          <a:extLst>
            <a:ext uri="{FF2B5EF4-FFF2-40B4-BE49-F238E27FC236}">
              <a16:creationId xmlns:a16="http://schemas.microsoft.com/office/drawing/2014/main" id="{88641665-1442-4F3F-8FD2-C7097BBEBF1A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59" name="Text Box 11">
          <a:extLst>
            <a:ext uri="{FF2B5EF4-FFF2-40B4-BE49-F238E27FC236}">
              <a16:creationId xmlns:a16="http://schemas.microsoft.com/office/drawing/2014/main" id="{72C6DC14-D233-4FD9-91DA-27D7E949223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0" name="Text Box 10">
          <a:extLst>
            <a:ext uri="{FF2B5EF4-FFF2-40B4-BE49-F238E27FC236}">
              <a16:creationId xmlns:a16="http://schemas.microsoft.com/office/drawing/2014/main" id="{CC6AD528-63B0-47E2-9373-9CEC2FDF649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1" name="Text Box 11">
          <a:extLst>
            <a:ext uri="{FF2B5EF4-FFF2-40B4-BE49-F238E27FC236}">
              <a16:creationId xmlns:a16="http://schemas.microsoft.com/office/drawing/2014/main" id="{46E80D78-6D24-4B73-BC7B-D65CCD7F0565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5DDF1229-DC04-44CA-8CDD-3128B161917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3" name="Text Box 11">
          <a:extLst>
            <a:ext uri="{FF2B5EF4-FFF2-40B4-BE49-F238E27FC236}">
              <a16:creationId xmlns:a16="http://schemas.microsoft.com/office/drawing/2014/main" id="{B9628253-4A4B-4152-ABB1-7965FC1744C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4" name="Text Box 10">
          <a:extLst>
            <a:ext uri="{FF2B5EF4-FFF2-40B4-BE49-F238E27FC236}">
              <a16:creationId xmlns:a16="http://schemas.microsoft.com/office/drawing/2014/main" id="{62034332-E747-481D-989D-1D5D411693B6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5" name="Text Box 11">
          <a:extLst>
            <a:ext uri="{FF2B5EF4-FFF2-40B4-BE49-F238E27FC236}">
              <a16:creationId xmlns:a16="http://schemas.microsoft.com/office/drawing/2014/main" id="{65A2837C-AB92-4C6B-BA61-BCA43ABACD9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6" name="Text Box 10">
          <a:extLst>
            <a:ext uri="{FF2B5EF4-FFF2-40B4-BE49-F238E27FC236}">
              <a16:creationId xmlns:a16="http://schemas.microsoft.com/office/drawing/2014/main" id="{8E64E027-C73E-4203-B126-325EF0C77F1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7" name="Text Box 11">
          <a:extLst>
            <a:ext uri="{FF2B5EF4-FFF2-40B4-BE49-F238E27FC236}">
              <a16:creationId xmlns:a16="http://schemas.microsoft.com/office/drawing/2014/main" id="{01EFA98D-58C7-40CA-8C80-241CB34446E2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368" name="Text Box 10">
          <a:extLst>
            <a:ext uri="{FF2B5EF4-FFF2-40B4-BE49-F238E27FC236}">
              <a16:creationId xmlns:a16="http://schemas.microsoft.com/office/drawing/2014/main" id="{A29079E9-5E4D-4ABE-B9CA-FCE38BE576C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69" name="Text Box 10">
          <a:extLst>
            <a:ext uri="{FF2B5EF4-FFF2-40B4-BE49-F238E27FC236}">
              <a16:creationId xmlns:a16="http://schemas.microsoft.com/office/drawing/2014/main" id="{F449E2A8-E9A7-420E-A9C6-390787F3BA42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0" name="Text Box 11">
          <a:extLst>
            <a:ext uri="{FF2B5EF4-FFF2-40B4-BE49-F238E27FC236}">
              <a16:creationId xmlns:a16="http://schemas.microsoft.com/office/drawing/2014/main" id="{64136840-A574-4983-AAF0-0B65BC44D0E0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FCE1525C-F2DB-4470-A8D2-9E17BBAACADE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2" name="Text Box 11">
          <a:extLst>
            <a:ext uri="{FF2B5EF4-FFF2-40B4-BE49-F238E27FC236}">
              <a16:creationId xmlns:a16="http://schemas.microsoft.com/office/drawing/2014/main" id="{B8BC06F2-EA77-48C6-B5C8-E2FB56AE2F27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3" name="Text Box 10">
          <a:extLst>
            <a:ext uri="{FF2B5EF4-FFF2-40B4-BE49-F238E27FC236}">
              <a16:creationId xmlns:a16="http://schemas.microsoft.com/office/drawing/2014/main" id="{BD51775C-2749-48D4-AFE0-E48DEC919159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4" name="Text Box 11">
          <a:extLst>
            <a:ext uri="{FF2B5EF4-FFF2-40B4-BE49-F238E27FC236}">
              <a16:creationId xmlns:a16="http://schemas.microsoft.com/office/drawing/2014/main" id="{1B0F9CBD-2ED5-40D2-B88A-7A7B11B0EBEF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5" name="Text Box 10">
          <a:extLst>
            <a:ext uri="{FF2B5EF4-FFF2-40B4-BE49-F238E27FC236}">
              <a16:creationId xmlns:a16="http://schemas.microsoft.com/office/drawing/2014/main" id="{6AC51AA2-DCB4-4E9B-A733-667A9FBB65CC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376" name="Text Box 11">
          <a:extLst>
            <a:ext uri="{FF2B5EF4-FFF2-40B4-BE49-F238E27FC236}">
              <a16:creationId xmlns:a16="http://schemas.microsoft.com/office/drawing/2014/main" id="{192AF98C-5B79-44B5-80B1-D91CA5700A79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77" name="Text Box 10">
          <a:extLst>
            <a:ext uri="{FF2B5EF4-FFF2-40B4-BE49-F238E27FC236}">
              <a16:creationId xmlns:a16="http://schemas.microsoft.com/office/drawing/2014/main" id="{DAE84236-8BB4-4556-AE78-39B857CBF83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0AE0ADE5-7907-4A34-A596-22D4D8E82D1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79" name="Text Box 10">
          <a:extLst>
            <a:ext uri="{FF2B5EF4-FFF2-40B4-BE49-F238E27FC236}">
              <a16:creationId xmlns:a16="http://schemas.microsoft.com/office/drawing/2014/main" id="{E1CA7A38-1BBE-41A2-A153-BC042B91FEF6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0" name="Text Box 11">
          <a:extLst>
            <a:ext uri="{FF2B5EF4-FFF2-40B4-BE49-F238E27FC236}">
              <a16:creationId xmlns:a16="http://schemas.microsoft.com/office/drawing/2014/main" id="{684D376A-3113-46C7-B356-FABC11615BE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1" name="Text Box 10">
          <a:extLst>
            <a:ext uri="{FF2B5EF4-FFF2-40B4-BE49-F238E27FC236}">
              <a16:creationId xmlns:a16="http://schemas.microsoft.com/office/drawing/2014/main" id="{1F62A6C2-E8FF-4BEC-B45B-D5593EC7A0E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2" name="Text Box 11">
          <a:extLst>
            <a:ext uri="{FF2B5EF4-FFF2-40B4-BE49-F238E27FC236}">
              <a16:creationId xmlns:a16="http://schemas.microsoft.com/office/drawing/2014/main" id="{D3791246-85EF-40DA-AAEB-62D96FCFF30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3" name="Text Box 10">
          <a:extLst>
            <a:ext uri="{FF2B5EF4-FFF2-40B4-BE49-F238E27FC236}">
              <a16:creationId xmlns:a16="http://schemas.microsoft.com/office/drawing/2014/main" id="{B8255550-2DD6-4A4D-9C7E-970F83081273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4" name="Text Box 11">
          <a:extLst>
            <a:ext uri="{FF2B5EF4-FFF2-40B4-BE49-F238E27FC236}">
              <a16:creationId xmlns:a16="http://schemas.microsoft.com/office/drawing/2014/main" id="{8DCBCFCD-0B96-423A-A944-58EBB512CC1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5" name="Text Box 10">
          <a:extLst>
            <a:ext uri="{FF2B5EF4-FFF2-40B4-BE49-F238E27FC236}">
              <a16:creationId xmlns:a16="http://schemas.microsoft.com/office/drawing/2014/main" id="{8914F297-050F-4A05-84CB-020C17D3F80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6" name="Text Box 11">
          <a:extLst>
            <a:ext uri="{FF2B5EF4-FFF2-40B4-BE49-F238E27FC236}">
              <a16:creationId xmlns:a16="http://schemas.microsoft.com/office/drawing/2014/main" id="{2FC18F3A-988E-4B52-9B2D-9FFE3D4BBDB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7" name="Text Box 10">
          <a:extLst>
            <a:ext uri="{FF2B5EF4-FFF2-40B4-BE49-F238E27FC236}">
              <a16:creationId xmlns:a16="http://schemas.microsoft.com/office/drawing/2014/main" id="{30C15CA5-53C1-4746-B69D-7AB4AE35FC2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8" name="Text Box 11">
          <a:extLst>
            <a:ext uri="{FF2B5EF4-FFF2-40B4-BE49-F238E27FC236}">
              <a16:creationId xmlns:a16="http://schemas.microsoft.com/office/drawing/2014/main" id="{2CEA2FA7-E8E2-40D0-8F84-AEEFDE6C4BA3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89" name="Text Box 10">
          <a:extLst>
            <a:ext uri="{FF2B5EF4-FFF2-40B4-BE49-F238E27FC236}">
              <a16:creationId xmlns:a16="http://schemas.microsoft.com/office/drawing/2014/main" id="{DA574AA9-B9F1-4531-91D2-94FDBD0E1259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90" name="Text Box 11">
          <a:extLst>
            <a:ext uri="{FF2B5EF4-FFF2-40B4-BE49-F238E27FC236}">
              <a16:creationId xmlns:a16="http://schemas.microsoft.com/office/drawing/2014/main" id="{0DBC01FD-9473-4B9B-9B37-480047DAD72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91" name="Text Box 10">
          <a:extLst>
            <a:ext uri="{FF2B5EF4-FFF2-40B4-BE49-F238E27FC236}">
              <a16:creationId xmlns:a16="http://schemas.microsoft.com/office/drawing/2014/main" id="{9ECFA112-8027-44D5-BC2F-B6E846AB94C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92" name="Text Box 11">
          <a:extLst>
            <a:ext uri="{FF2B5EF4-FFF2-40B4-BE49-F238E27FC236}">
              <a16:creationId xmlns:a16="http://schemas.microsoft.com/office/drawing/2014/main" id="{1102901E-68BE-4814-BD2C-7C75C7CF0C5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393" name="Text Box 10">
          <a:extLst>
            <a:ext uri="{FF2B5EF4-FFF2-40B4-BE49-F238E27FC236}">
              <a16:creationId xmlns:a16="http://schemas.microsoft.com/office/drawing/2014/main" id="{3BC9A2C8-73D2-4BB4-B505-959B09A0719B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4" name="Text Box 10">
          <a:extLst>
            <a:ext uri="{FF2B5EF4-FFF2-40B4-BE49-F238E27FC236}">
              <a16:creationId xmlns:a16="http://schemas.microsoft.com/office/drawing/2014/main" id="{5623E34B-2047-4ACE-8E76-BE7BFC81230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5" name="Text Box 11">
          <a:extLst>
            <a:ext uri="{FF2B5EF4-FFF2-40B4-BE49-F238E27FC236}">
              <a16:creationId xmlns:a16="http://schemas.microsoft.com/office/drawing/2014/main" id="{FDF114A9-8F82-45EE-A05F-598FA3E35D8D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6" name="Text Box 10">
          <a:extLst>
            <a:ext uri="{FF2B5EF4-FFF2-40B4-BE49-F238E27FC236}">
              <a16:creationId xmlns:a16="http://schemas.microsoft.com/office/drawing/2014/main" id="{2DEFA5E7-326B-4FF2-B1F9-AB427F027D4E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7" name="Text Box 11">
          <a:extLst>
            <a:ext uri="{FF2B5EF4-FFF2-40B4-BE49-F238E27FC236}">
              <a16:creationId xmlns:a16="http://schemas.microsoft.com/office/drawing/2014/main" id="{182F7606-9FFF-43E5-A684-FC3802D083E1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8" name="Text Box 10">
          <a:extLst>
            <a:ext uri="{FF2B5EF4-FFF2-40B4-BE49-F238E27FC236}">
              <a16:creationId xmlns:a16="http://schemas.microsoft.com/office/drawing/2014/main" id="{69C624DE-E04E-4C64-A536-A83D44819EF7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399" name="Text Box 11">
          <a:extLst>
            <a:ext uri="{FF2B5EF4-FFF2-40B4-BE49-F238E27FC236}">
              <a16:creationId xmlns:a16="http://schemas.microsoft.com/office/drawing/2014/main" id="{615814EF-86FF-4395-9CC8-DB6465FA9B82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00" name="Text Box 10">
          <a:extLst>
            <a:ext uri="{FF2B5EF4-FFF2-40B4-BE49-F238E27FC236}">
              <a16:creationId xmlns:a16="http://schemas.microsoft.com/office/drawing/2014/main" id="{366DF18D-D7B7-47DB-BAD5-B8085AC690EF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01" name="Text Box 11">
          <a:extLst>
            <a:ext uri="{FF2B5EF4-FFF2-40B4-BE49-F238E27FC236}">
              <a16:creationId xmlns:a16="http://schemas.microsoft.com/office/drawing/2014/main" id="{B2AB12E8-8390-4FB9-88EA-EBB7B6358F11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02" name="Text Box 10">
          <a:extLst>
            <a:ext uri="{FF2B5EF4-FFF2-40B4-BE49-F238E27FC236}">
              <a16:creationId xmlns:a16="http://schemas.microsoft.com/office/drawing/2014/main" id="{6B9421EF-2778-44F7-9FA0-C5ADA5002FF2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3" name="Text Box 10">
          <a:extLst>
            <a:ext uri="{FF2B5EF4-FFF2-40B4-BE49-F238E27FC236}">
              <a16:creationId xmlns:a16="http://schemas.microsoft.com/office/drawing/2014/main" id="{BD30A640-FE61-473E-93C5-A662481D09C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4" name="Text Box 11">
          <a:extLst>
            <a:ext uri="{FF2B5EF4-FFF2-40B4-BE49-F238E27FC236}">
              <a16:creationId xmlns:a16="http://schemas.microsoft.com/office/drawing/2014/main" id="{1388E6DD-19AF-4A63-A571-F3C2AA874F9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5" name="Text Box 10">
          <a:extLst>
            <a:ext uri="{FF2B5EF4-FFF2-40B4-BE49-F238E27FC236}">
              <a16:creationId xmlns:a16="http://schemas.microsoft.com/office/drawing/2014/main" id="{2EAF548C-6AC5-4E25-80C8-1A39E5827B8F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6" name="Text Box 11">
          <a:extLst>
            <a:ext uri="{FF2B5EF4-FFF2-40B4-BE49-F238E27FC236}">
              <a16:creationId xmlns:a16="http://schemas.microsoft.com/office/drawing/2014/main" id="{AF32126E-BB5D-4DD8-92F4-730CEAD3C42F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7" name="Text Box 10">
          <a:extLst>
            <a:ext uri="{FF2B5EF4-FFF2-40B4-BE49-F238E27FC236}">
              <a16:creationId xmlns:a16="http://schemas.microsoft.com/office/drawing/2014/main" id="{1D10D2BD-7372-46E6-91FA-C135176F218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8" name="Text Box 11">
          <a:extLst>
            <a:ext uri="{FF2B5EF4-FFF2-40B4-BE49-F238E27FC236}">
              <a16:creationId xmlns:a16="http://schemas.microsoft.com/office/drawing/2014/main" id="{5EFBD180-918B-4931-877F-17CB388D784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09" name="Text Box 10">
          <a:extLst>
            <a:ext uri="{FF2B5EF4-FFF2-40B4-BE49-F238E27FC236}">
              <a16:creationId xmlns:a16="http://schemas.microsoft.com/office/drawing/2014/main" id="{7491BAE8-DB15-419A-BBF8-D7289539B7BB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0" name="Text Box 11">
          <a:extLst>
            <a:ext uri="{FF2B5EF4-FFF2-40B4-BE49-F238E27FC236}">
              <a16:creationId xmlns:a16="http://schemas.microsoft.com/office/drawing/2014/main" id="{BCF9A0ED-E724-4985-90B1-126702BAC422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1" name="Text Box 10">
          <a:extLst>
            <a:ext uri="{FF2B5EF4-FFF2-40B4-BE49-F238E27FC236}">
              <a16:creationId xmlns:a16="http://schemas.microsoft.com/office/drawing/2014/main" id="{5C34689B-F884-4446-9C3E-0D885F19056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2" name="Text Box 11">
          <a:extLst>
            <a:ext uri="{FF2B5EF4-FFF2-40B4-BE49-F238E27FC236}">
              <a16:creationId xmlns:a16="http://schemas.microsoft.com/office/drawing/2014/main" id="{8FB3C93D-F50C-48DD-872D-3CFEEDCAA6A7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3" name="Text Box 10">
          <a:extLst>
            <a:ext uri="{FF2B5EF4-FFF2-40B4-BE49-F238E27FC236}">
              <a16:creationId xmlns:a16="http://schemas.microsoft.com/office/drawing/2014/main" id="{3D8AEA1E-416B-4D7B-ACA2-9C3584FC623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4" name="Text Box 11">
          <a:extLst>
            <a:ext uri="{FF2B5EF4-FFF2-40B4-BE49-F238E27FC236}">
              <a16:creationId xmlns:a16="http://schemas.microsoft.com/office/drawing/2014/main" id="{A02751BE-7FF7-4A2B-92B1-51056BAE87B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5" name="Text Box 10">
          <a:extLst>
            <a:ext uri="{FF2B5EF4-FFF2-40B4-BE49-F238E27FC236}">
              <a16:creationId xmlns:a16="http://schemas.microsoft.com/office/drawing/2014/main" id="{0A743641-221C-400D-8DDD-BC1C27DE099D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6" name="Text Box 11">
          <a:extLst>
            <a:ext uri="{FF2B5EF4-FFF2-40B4-BE49-F238E27FC236}">
              <a16:creationId xmlns:a16="http://schemas.microsoft.com/office/drawing/2014/main" id="{E1304BA4-A65B-41A8-8F30-B040D3278A2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7" name="Text Box 10">
          <a:extLst>
            <a:ext uri="{FF2B5EF4-FFF2-40B4-BE49-F238E27FC236}">
              <a16:creationId xmlns:a16="http://schemas.microsoft.com/office/drawing/2014/main" id="{EC86FA35-2D15-454D-B703-DFBADE43142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8" name="Text Box 11">
          <a:extLst>
            <a:ext uri="{FF2B5EF4-FFF2-40B4-BE49-F238E27FC236}">
              <a16:creationId xmlns:a16="http://schemas.microsoft.com/office/drawing/2014/main" id="{2E5352B0-2760-4A4D-A80F-F6A7FE27BE45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19" name="Text Box 10">
          <a:extLst>
            <a:ext uri="{FF2B5EF4-FFF2-40B4-BE49-F238E27FC236}">
              <a16:creationId xmlns:a16="http://schemas.microsoft.com/office/drawing/2014/main" id="{7DEDFAF0-1F67-40A2-9805-C33BB227653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0" name="Text Box 10">
          <a:extLst>
            <a:ext uri="{FF2B5EF4-FFF2-40B4-BE49-F238E27FC236}">
              <a16:creationId xmlns:a16="http://schemas.microsoft.com/office/drawing/2014/main" id="{8D571AE7-4A1E-47FD-A9CE-08A226B11AD2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1" name="Text Box 11">
          <a:extLst>
            <a:ext uri="{FF2B5EF4-FFF2-40B4-BE49-F238E27FC236}">
              <a16:creationId xmlns:a16="http://schemas.microsoft.com/office/drawing/2014/main" id="{5B1BF7D2-2CC9-4561-8DD1-F9CDD87D3C2F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2" name="Text Box 10">
          <a:extLst>
            <a:ext uri="{FF2B5EF4-FFF2-40B4-BE49-F238E27FC236}">
              <a16:creationId xmlns:a16="http://schemas.microsoft.com/office/drawing/2014/main" id="{A4A8FD85-7AB8-42E2-A7E8-BDB610C0D64E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3" name="Text Box 11">
          <a:extLst>
            <a:ext uri="{FF2B5EF4-FFF2-40B4-BE49-F238E27FC236}">
              <a16:creationId xmlns:a16="http://schemas.microsoft.com/office/drawing/2014/main" id="{B89E5636-1A7A-48AE-9CB7-0C6117284FAE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4" name="Text Box 10">
          <a:extLst>
            <a:ext uri="{FF2B5EF4-FFF2-40B4-BE49-F238E27FC236}">
              <a16:creationId xmlns:a16="http://schemas.microsoft.com/office/drawing/2014/main" id="{407E13E6-FC3E-414B-B384-AA697E7F0F33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5" name="Text Box 11">
          <a:extLst>
            <a:ext uri="{FF2B5EF4-FFF2-40B4-BE49-F238E27FC236}">
              <a16:creationId xmlns:a16="http://schemas.microsoft.com/office/drawing/2014/main" id="{D6690720-B839-4BAD-A449-EB964994F059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6" name="Text Box 10">
          <a:extLst>
            <a:ext uri="{FF2B5EF4-FFF2-40B4-BE49-F238E27FC236}">
              <a16:creationId xmlns:a16="http://schemas.microsoft.com/office/drawing/2014/main" id="{9423E5C7-831F-49F2-9F7E-B43B64B12992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27" name="Text Box 11">
          <a:extLst>
            <a:ext uri="{FF2B5EF4-FFF2-40B4-BE49-F238E27FC236}">
              <a16:creationId xmlns:a16="http://schemas.microsoft.com/office/drawing/2014/main" id="{5C2C88BA-21BA-4C10-B5C4-6363C93EC4FF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28" name="Text Box 10">
          <a:extLst>
            <a:ext uri="{FF2B5EF4-FFF2-40B4-BE49-F238E27FC236}">
              <a16:creationId xmlns:a16="http://schemas.microsoft.com/office/drawing/2014/main" id="{6A493C97-CC22-4A43-9586-B74ABE0E69ED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29" name="Text Box 11">
          <a:extLst>
            <a:ext uri="{FF2B5EF4-FFF2-40B4-BE49-F238E27FC236}">
              <a16:creationId xmlns:a16="http://schemas.microsoft.com/office/drawing/2014/main" id="{742E73A7-C95F-4486-A3DE-1439099C8D3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0" name="Text Box 10">
          <a:extLst>
            <a:ext uri="{FF2B5EF4-FFF2-40B4-BE49-F238E27FC236}">
              <a16:creationId xmlns:a16="http://schemas.microsoft.com/office/drawing/2014/main" id="{59631059-A6DA-4CDC-A3C8-DA145633731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1" name="Text Box 11">
          <a:extLst>
            <a:ext uri="{FF2B5EF4-FFF2-40B4-BE49-F238E27FC236}">
              <a16:creationId xmlns:a16="http://schemas.microsoft.com/office/drawing/2014/main" id="{6BB7AE13-6D62-4730-9F12-2F63BF5D062A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2" name="Text Box 10">
          <a:extLst>
            <a:ext uri="{FF2B5EF4-FFF2-40B4-BE49-F238E27FC236}">
              <a16:creationId xmlns:a16="http://schemas.microsoft.com/office/drawing/2014/main" id="{A9F1BAF9-CEAA-4325-932B-1F52472539FC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3" name="Text Box 11">
          <a:extLst>
            <a:ext uri="{FF2B5EF4-FFF2-40B4-BE49-F238E27FC236}">
              <a16:creationId xmlns:a16="http://schemas.microsoft.com/office/drawing/2014/main" id="{CF1A695F-FC5D-4463-AA3D-56A6A3BB464D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4" name="Text Box 10">
          <a:extLst>
            <a:ext uri="{FF2B5EF4-FFF2-40B4-BE49-F238E27FC236}">
              <a16:creationId xmlns:a16="http://schemas.microsoft.com/office/drawing/2014/main" id="{0D6F9E86-0DD5-4A68-B310-EFCD1702A638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5" name="Text Box 11">
          <a:extLst>
            <a:ext uri="{FF2B5EF4-FFF2-40B4-BE49-F238E27FC236}">
              <a16:creationId xmlns:a16="http://schemas.microsoft.com/office/drawing/2014/main" id="{07FD64BE-4145-48A8-8301-1415F0DCA8D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6" name="Text Box 10">
          <a:extLst>
            <a:ext uri="{FF2B5EF4-FFF2-40B4-BE49-F238E27FC236}">
              <a16:creationId xmlns:a16="http://schemas.microsoft.com/office/drawing/2014/main" id="{A60FFCE0-8F52-43C9-B38D-FC798969405B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7" name="Text Box 11">
          <a:extLst>
            <a:ext uri="{FF2B5EF4-FFF2-40B4-BE49-F238E27FC236}">
              <a16:creationId xmlns:a16="http://schemas.microsoft.com/office/drawing/2014/main" id="{169657C1-32E1-48D0-B0DF-B0B46F08E42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8" name="Text Box 10">
          <a:extLst>
            <a:ext uri="{FF2B5EF4-FFF2-40B4-BE49-F238E27FC236}">
              <a16:creationId xmlns:a16="http://schemas.microsoft.com/office/drawing/2014/main" id="{114221A2-8B5F-49A4-9CC4-47BFBFC2B25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39" name="Text Box 11">
          <a:extLst>
            <a:ext uri="{FF2B5EF4-FFF2-40B4-BE49-F238E27FC236}">
              <a16:creationId xmlns:a16="http://schemas.microsoft.com/office/drawing/2014/main" id="{45C1D94C-1954-4C82-9285-615CF37E9F2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40" name="Text Box 10">
          <a:extLst>
            <a:ext uri="{FF2B5EF4-FFF2-40B4-BE49-F238E27FC236}">
              <a16:creationId xmlns:a16="http://schemas.microsoft.com/office/drawing/2014/main" id="{E3B58B9E-97C5-41D0-A068-0120F1BF52D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41" name="Text Box 11">
          <a:extLst>
            <a:ext uri="{FF2B5EF4-FFF2-40B4-BE49-F238E27FC236}">
              <a16:creationId xmlns:a16="http://schemas.microsoft.com/office/drawing/2014/main" id="{1C7DA3F5-6A30-4BEB-A801-133D45FC355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42" name="Text Box 10">
          <a:extLst>
            <a:ext uri="{FF2B5EF4-FFF2-40B4-BE49-F238E27FC236}">
              <a16:creationId xmlns:a16="http://schemas.microsoft.com/office/drawing/2014/main" id="{88B753FA-CAA1-452C-8039-2A169657D29E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43" name="Text Box 11">
          <a:extLst>
            <a:ext uri="{FF2B5EF4-FFF2-40B4-BE49-F238E27FC236}">
              <a16:creationId xmlns:a16="http://schemas.microsoft.com/office/drawing/2014/main" id="{16EE62F1-1F23-48E4-871B-D25617A0A40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44" name="Text Box 10">
          <a:extLst>
            <a:ext uri="{FF2B5EF4-FFF2-40B4-BE49-F238E27FC236}">
              <a16:creationId xmlns:a16="http://schemas.microsoft.com/office/drawing/2014/main" id="{30A6EF4A-42F2-4BED-A24A-6345395CF269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45" name="Text Box 10">
          <a:extLst>
            <a:ext uri="{FF2B5EF4-FFF2-40B4-BE49-F238E27FC236}">
              <a16:creationId xmlns:a16="http://schemas.microsoft.com/office/drawing/2014/main" id="{8325BDA1-5E06-4256-A82D-F17671E23607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46" name="Text Box 11">
          <a:extLst>
            <a:ext uri="{FF2B5EF4-FFF2-40B4-BE49-F238E27FC236}">
              <a16:creationId xmlns:a16="http://schemas.microsoft.com/office/drawing/2014/main" id="{6A14BA7D-9ED2-4B51-8AC3-5050C4FC0574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47" name="Text Box 10">
          <a:extLst>
            <a:ext uri="{FF2B5EF4-FFF2-40B4-BE49-F238E27FC236}">
              <a16:creationId xmlns:a16="http://schemas.microsoft.com/office/drawing/2014/main" id="{CBF052C9-15F8-4451-9DBF-D97B62F3D3B0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48" name="Text Box 11">
          <a:extLst>
            <a:ext uri="{FF2B5EF4-FFF2-40B4-BE49-F238E27FC236}">
              <a16:creationId xmlns:a16="http://schemas.microsoft.com/office/drawing/2014/main" id="{19E183CB-F3B7-4FDA-8446-99A18F62746E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49" name="Text Box 10">
          <a:extLst>
            <a:ext uri="{FF2B5EF4-FFF2-40B4-BE49-F238E27FC236}">
              <a16:creationId xmlns:a16="http://schemas.microsoft.com/office/drawing/2014/main" id="{F290894C-0394-44F6-8B27-E0E4076D9E68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50" name="Text Box 11">
          <a:extLst>
            <a:ext uri="{FF2B5EF4-FFF2-40B4-BE49-F238E27FC236}">
              <a16:creationId xmlns:a16="http://schemas.microsoft.com/office/drawing/2014/main" id="{31A9E901-714C-46C7-9EAA-BF239FAB8A06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51" name="Text Box 10">
          <a:extLst>
            <a:ext uri="{FF2B5EF4-FFF2-40B4-BE49-F238E27FC236}">
              <a16:creationId xmlns:a16="http://schemas.microsoft.com/office/drawing/2014/main" id="{443A6970-3F63-4657-AE72-FC24748C015D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52" name="Text Box 11">
          <a:extLst>
            <a:ext uri="{FF2B5EF4-FFF2-40B4-BE49-F238E27FC236}">
              <a16:creationId xmlns:a16="http://schemas.microsoft.com/office/drawing/2014/main" id="{F48253C0-9127-488C-80E1-E2BE9EE9401D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53" name="Text Box 10">
          <a:extLst>
            <a:ext uri="{FF2B5EF4-FFF2-40B4-BE49-F238E27FC236}">
              <a16:creationId xmlns:a16="http://schemas.microsoft.com/office/drawing/2014/main" id="{00F13323-84DB-4306-8C28-B79A0B1F4EA3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1CF75E12-3FFF-45FA-B622-A3E09E3F14C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5" name="Text Box 11">
          <a:extLst>
            <a:ext uri="{FF2B5EF4-FFF2-40B4-BE49-F238E27FC236}">
              <a16:creationId xmlns:a16="http://schemas.microsoft.com/office/drawing/2014/main" id="{B7A36F18-1C4C-47C7-8EE9-3A197D4C7A6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6" name="Text Box 10">
          <a:extLst>
            <a:ext uri="{FF2B5EF4-FFF2-40B4-BE49-F238E27FC236}">
              <a16:creationId xmlns:a16="http://schemas.microsoft.com/office/drawing/2014/main" id="{53011211-D951-485D-8F8E-839B22F9DB4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7" name="Text Box 11">
          <a:extLst>
            <a:ext uri="{FF2B5EF4-FFF2-40B4-BE49-F238E27FC236}">
              <a16:creationId xmlns:a16="http://schemas.microsoft.com/office/drawing/2014/main" id="{BA2903F3-6CF9-4931-B214-12CC324ED12B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8" name="Text Box 10">
          <a:extLst>
            <a:ext uri="{FF2B5EF4-FFF2-40B4-BE49-F238E27FC236}">
              <a16:creationId xmlns:a16="http://schemas.microsoft.com/office/drawing/2014/main" id="{BB3A8A72-9517-45C3-B00B-27F63159BE31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FF5F4256-D284-4190-872F-154F5671AEB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0" name="Text Box 10">
          <a:extLst>
            <a:ext uri="{FF2B5EF4-FFF2-40B4-BE49-F238E27FC236}">
              <a16:creationId xmlns:a16="http://schemas.microsoft.com/office/drawing/2014/main" id="{E1B235F7-9A7F-44D6-8D14-2D0424E51669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1" name="Text Box 11">
          <a:extLst>
            <a:ext uri="{FF2B5EF4-FFF2-40B4-BE49-F238E27FC236}">
              <a16:creationId xmlns:a16="http://schemas.microsoft.com/office/drawing/2014/main" id="{F3A7782D-24CF-44A5-B3B2-7CFC63FC23B3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9A9EA1C0-A9EF-4202-AE0B-FA24516DC108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3" name="Text Box 11">
          <a:extLst>
            <a:ext uri="{FF2B5EF4-FFF2-40B4-BE49-F238E27FC236}">
              <a16:creationId xmlns:a16="http://schemas.microsoft.com/office/drawing/2014/main" id="{E3308A6F-0BB3-4409-8CEC-A2286F321E1E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4" name="Text Box 10">
          <a:extLst>
            <a:ext uri="{FF2B5EF4-FFF2-40B4-BE49-F238E27FC236}">
              <a16:creationId xmlns:a16="http://schemas.microsoft.com/office/drawing/2014/main" id="{165ACF01-7ADD-4531-93C3-5E75A725DD8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5" name="Text Box 11">
          <a:extLst>
            <a:ext uri="{FF2B5EF4-FFF2-40B4-BE49-F238E27FC236}">
              <a16:creationId xmlns:a16="http://schemas.microsoft.com/office/drawing/2014/main" id="{79921CDE-D1BF-4094-B783-8AE233B1B4A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6" name="Text Box 10">
          <a:extLst>
            <a:ext uri="{FF2B5EF4-FFF2-40B4-BE49-F238E27FC236}">
              <a16:creationId xmlns:a16="http://schemas.microsoft.com/office/drawing/2014/main" id="{E74200A6-9AFB-41E0-A54F-E21AE9070334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7" name="Text Box 11">
          <a:extLst>
            <a:ext uri="{FF2B5EF4-FFF2-40B4-BE49-F238E27FC236}">
              <a16:creationId xmlns:a16="http://schemas.microsoft.com/office/drawing/2014/main" id="{ADA959BE-F0D2-44D8-AE59-6E0421F78A4C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8" name="Text Box 10">
          <a:extLst>
            <a:ext uri="{FF2B5EF4-FFF2-40B4-BE49-F238E27FC236}">
              <a16:creationId xmlns:a16="http://schemas.microsoft.com/office/drawing/2014/main" id="{E7DE8BF9-4FCD-4EB9-BBFE-C0A8D61D6631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69" name="Text Box 11">
          <a:extLst>
            <a:ext uri="{FF2B5EF4-FFF2-40B4-BE49-F238E27FC236}">
              <a16:creationId xmlns:a16="http://schemas.microsoft.com/office/drawing/2014/main" id="{AA38168D-E391-4EF1-AC25-100729650F5A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192</xdr:row>
      <xdr:rowOff>0</xdr:rowOff>
    </xdr:from>
    <xdr:ext cx="0" cy="171450"/>
    <xdr:sp macro="" textlink="">
      <xdr:nvSpPr>
        <xdr:cNvPr id="4470" name="Text Box 10">
          <a:extLst>
            <a:ext uri="{FF2B5EF4-FFF2-40B4-BE49-F238E27FC236}">
              <a16:creationId xmlns:a16="http://schemas.microsoft.com/office/drawing/2014/main" id="{F54DF51B-21B2-4D35-B1C1-939EF14F2140}"/>
            </a:ext>
          </a:extLst>
        </xdr:cNvPr>
        <xdr:cNvSpPr txBox="1">
          <a:spLocks noChangeArrowheads="1"/>
        </xdr:cNvSpPr>
      </xdr:nvSpPr>
      <xdr:spPr bwMode="auto">
        <a:xfrm>
          <a:off x="1057275" y="1000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1" name="Text Box 10">
          <a:extLst>
            <a:ext uri="{FF2B5EF4-FFF2-40B4-BE49-F238E27FC236}">
              <a16:creationId xmlns:a16="http://schemas.microsoft.com/office/drawing/2014/main" id="{AB937D83-7656-4034-ACDD-489D25A14E3D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2" name="Text Box 11">
          <a:extLst>
            <a:ext uri="{FF2B5EF4-FFF2-40B4-BE49-F238E27FC236}">
              <a16:creationId xmlns:a16="http://schemas.microsoft.com/office/drawing/2014/main" id="{09BE2538-3549-47EA-AC98-55A49B9E8305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3" name="Text Box 10">
          <a:extLst>
            <a:ext uri="{FF2B5EF4-FFF2-40B4-BE49-F238E27FC236}">
              <a16:creationId xmlns:a16="http://schemas.microsoft.com/office/drawing/2014/main" id="{CDAB5D00-98FF-4CD3-811D-BFDEDAC2B215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4" name="Text Box 11">
          <a:extLst>
            <a:ext uri="{FF2B5EF4-FFF2-40B4-BE49-F238E27FC236}">
              <a16:creationId xmlns:a16="http://schemas.microsoft.com/office/drawing/2014/main" id="{4701A2DC-548D-441E-A215-BE6787B7CF28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5" name="Text Box 10">
          <a:extLst>
            <a:ext uri="{FF2B5EF4-FFF2-40B4-BE49-F238E27FC236}">
              <a16:creationId xmlns:a16="http://schemas.microsoft.com/office/drawing/2014/main" id="{B7A2440A-5067-490A-91CA-0D7FB6F219CF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6" name="Text Box 11">
          <a:extLst>
            <a:ext uri="{FF2B5EF4-FFF2-40B4-BE49-F238E27FC236}">
              <a16:creationId xmlns:a16="http://schemas.microsoft.com/office/drawing/2014/main" id="{091A6A76-9204-49D1-945E-61BA3B81BB35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477" name="Text Box 10">
          <a:extLst>
            <a:ext uri="{FF2B5EF4-FFF2-40B4-BE49-F238E27FC236}">
              <a16:creationId xmlns:a16="http://schemas.microsoft.com/office/drawing/2014/main" id="{8992B350-B139-44C1-AEA9-312CE6C04A1D}"/>
            </a:ext>
          </a:extLst>
        </xdr:cNvPr>
        <xdr:cNvSpPr txBox="1">
          <a:spLocks noChangeArrowheads="1"/>
        </xdr:cNvSpPr>
      </xdr:nvSpPr>
      <xdr:spPr bwMode="auto">
        <a:xfrm>
          <a:off x="1057275" y="932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78" name="Text Box 10">
          <a:extLst>
            <a:ext uri="{FF2B5EF4-FFF2-40B4-BE49-F238E27FC236}">
              <a16:creationId xmlns:a16="http://schemas.microsoft.com/office/drawing/2014/main" id="{874A5E4C-0E09-48BB-89AD-D73B4B6FDD8C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79" name="Text Box 11">
          <a:extLst>
            <a:ext uri="{FF2B5EF4-FFF2-40B4-BE49-F238E27FC236}">
              <a16:creationId xmlns:a16="http://schemas.microsoft.com/office/drawing/2014/main" id="{832543FC-904B-4E15-988B-F2D8A6635DFC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0" name="Text Box 10">
          <a:extLst>
            <a:ext uri="{FF2B5EF4-FFF2-40B4-BE49-F238E27FC236}">
              <a16:creationId xmlns:a16="http://schemas.microsoft.com/office/drawing/2014/main" id="{8B053910-2578-487E-A0E9-8BE7DF563164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1" name="Text Box 11">
          <a:extLst>
            <a:ext uri="{FF2B5EF4-FFF2-40B4-BE49-F238E27FC236}">
              <a16:creationId xmlns:a16="http://schemas.microsoft.com/office/drawing/2014/main" id="{498643D7-49FD-4688-8642-186E7863CB10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2" name="Text Box 10">
          <a:extLst>
            <a:ext uri="{FF2B5EF4-FFF2-40B4-BE49-F238E27FC236}">
              <a16:creationId xmlns:a16="http://schemas.microsoft.com/office/drawing/2014/main" id="{67531C34-2B38-428D-B997-1C5E954A1F9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3" name="Text Box 11">
          <a:extLst>
            <a:ext uri="{FF2B5EF4-FFF2-40B4-BE49-F238E27FC236}">
              <a16:creationId xmlns:a16="http://schemas.microsoft.com/office/drawing/2014/main" id="{833E968B-1A7B-41DE-97F6-2DB3CF3EF28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4" name="Text Box 10">
          <a:extLst>
            <a:ext uri="{FF2B5EF4-FFF2-40B4-BE49-F238E27FC236}">
              <a16:creationId xmlns:a16="http://schemas.microsoft.com/office/drawing/2014/main" id="{0538115D-A1B4-441E-8E88-F9F6ACAF78AE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5" name="Text Box 11">
          <a:extLst>
            <a:ext uri="{FF2B5EF4-FFF2-40B4-BE49-F238E27FC236}">
              <a16:creationId xmlns:a16="http://schemas.microsoft.com/office/drawing/2014/main" id="{C3CA9D79-3A89-4DEE-9C6A-1BB7C976FB4F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6" name="Text Box 10">
          <a:extLst>
            <a:ext uri="{FF2B5EF4-FFF2-40B4-BE49-F238E27FC236}">
              <a16:creationId xmlns:a16="http://schemas.microsoft.com/office/drawing/2014/main" id="{89308592-CD71-4BAF-83B9-51C78F3C584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7" name="Text Box 11">
          <a:extLst>
            <a:ext uri="{FF2B5EF4-FFF2-40B4-BE49-F238E27FC236}">
              <a16:creationId xmlns:a16="http://schemas.microsoft.com/office/drawing/2014/main" id="{2F7E57C9-EEB2-4408-9D02-5FE9804975E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8" name="Text Box 10">
          <a:extLst>
            <a:ext uri="{FF2B5EF4-FFF2-40B4-BE49-F238E27FC236}">
              <a16:creationId xmlns:a16="http://schemas.microsoft.com/office/drawing/2014/main" id="{73BDEBE0-49AF-4430-AD50-13E0C9A9F2E2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89" name="Text Box 11">
          <a:extLst>
            <a:ext uri="{FF2B5EF4-FFF2-40B4-BE49-F238E27FC236}">
              <a16:creationId xmlns:a16="http://schemas.microsoft.com/office/drawing/2014/main" id="{C5AF83B7-EBDF-4BBD-AE19-7735841CFA17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90" name="Text Box 10">
          <a:extLst>
            <a:ext uri="{FF2B5EF4-FFF2-40B4-BE49-F238E27FC236}">
              <a16:creationId xmlns:a16="http://schemas.microsoft.com/office/drawing/2014/main" id="{37D15E35-221D-42E0-9484-5E22145D59F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91" name="Text Box 11">
          <a:extLst>
            <a:ext uri="{FF2B5EF4-FFF2-40B4-BE49-F238E27FC236}">
              <a16:creationId xmlns:a16="http://schemas.microsoft.com/office/drawing/2014/main" id="{7DEAC7FA-109B-44B8-BA3C-882D43D29CF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92" name="Text Box 10">
          <a:extLst>
            <a:ext uri="{FF2B5EF4-FFF2-40B4-BE49-F238E27FC236}">
              <a16:creationId xmlns:a16="http://schemas.microsoft.com/office/drawing/2014/main" id="{4832A90D-B805-4D76-8F3A-A88E80E091B9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93" name="Text Box 11">
          <a:extLst>
            <a:ext uri="{FF2B5EF4-FFF2-40B4-BE49-F238E27FC236}">
              <a16:creationId xmlns:a16="http://schemas.microsoft.com/office/drawing/2014/main" id="{0625F148-638A-44B8-BCFA-C9BE22F5CA85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195</xdr:row>
      <xdr:rowOff>0</xdr:rowOff>
    </xdr:from>
    <xdr:ext cx="0" cy="171450"/>
    <xdr:sp macro="" textlink="">
      <xdr:nvSpPr>
        <xdr:cNvPr id="4494" name="Text Box 10">
          <a:extLst>
            <a:ext uri="{FF2B5EF4-FFF2-40B4-BE49-F238E27FC236}">
              <a16:creationId xmlns:a16="http://schemas.microsoft.com/office/drawing/2014/main" id="{778163F2-B268-4175-A3CD-146B99BAC7D1}"/>
            </a:ext>
          </a:extLst>
        </xdr:cNvPr>
        <xdr:cNvSpPr txBox="1">
          <a:spLocks noChangeArrowheads="1"/>
        </xdr:cNvSpPr>
      </xdr:nvSpPr>
      <xdr:spPr bwMode="auto">
        <a:xfrm>
          <a:off x="1057275" y="1124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95" name="Text Box 10">
          <a:extLst>
            <a:ext uri="{FF2B5EF4-FFF2-40B4-BE49-F238E27FC236}">
              <a16:creationId xmlns:a16="http://schemas.microsoft.com/office/drawing/2014/main" id="{E9FBD4F0-54D2-4F67-8391-AAF067A323C6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96" name="Text Box 11">
          <a:extLst>
            <a:ext uri="{FF2B5EF4-FFF2-40B4-BE49-F238E27FC236}">
              <a16:creationId xmlns:a16="http://schemas.microsoft.com/office/drawing/2014/main" id="{F1F8B90B-E9C0-4D21-BACF-9EF692D9E3C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97" name="Text Box 10">
          <a:extLst>
            <a:ext uri="{FF2B5EF4-FFF2-40B4-BE49-F238E27FC236}">
              <a16:creationId xmlns:a16="http://schemas.microsoft.com/office/drawing/2014/main" id="{9222E9DD-0868-4DBA-AFA7-4E1B2DF210CB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98" name="Text Box 11">
          <a:extLst>
            <a:ext uri="{FF2B5EF4-FFF2-40B4-BE49-F238E27FC236}">
              <a16:creationId xmlns:a16="http://schemas.microsoft.com/office/drawing/2014/main" id="{8C61AB10-57D9-4E5C-8B6D-05940CD2176A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499" name="Text Box 10">
          <a:extLst>
            <a:ext uri="{FF2B5EF4-FFF2-40B4-BE49-F238E27FC236}">
              <a16:creationId xmlns:a16="http://schemas.microsoft.com/office/drawing/2014/main" id="{C5C41C18-91A6-4EC2-9BAA-B27276691A3B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500" name="Text Box 11">
          <a:extLst>
            <a:ext uri="{FF2B5EF4-FFF2-40B4-BE49-F238E27FC236}">
              <a16:creationId xmlns:a16="http://schemas.microsoft.com/office/drawing/2014/main" id="{E68E1CB5-F0C1-49B9-B82A-0457296DCB6E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501" name="Text Box 10">
          <a:extLst>
            <a:ext uri="{FF2B5EF4-FFF2-40B4-BE49-F238E27FC236}">
              <a16:creationId xmlns:a16="http://schemas.microsoft.com/office/drawing/2014/main" id="{3FB433D6-55EC-4A08-B2EC-8E5564B02D08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502" name="Text Box 11">
          <a:extLst>
            <a:ext uri="{FF2B5EF4-FFF2-40B4-BE49-F238E27FC236}">
              <a16:creationId xmlns:a16="http://schemas.microsoft.com/office/drawing/2014/main" id="{0705B90F-F93C-48D5-A2F2-4B8D36EFD7E5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193</xdr:row>
      <xdr:rowOff>0</xdr:rowOff>
    </xdr:from>
    <xdr:ext cx="0" cy="171450"/>
    <xdr:sp macro="" textlink="">
      <xdr:nvSpPr>
        <xdr:cNvPr id="4503" name="Text Box 10">
          <a:extLst>
            <a:ext uri="{FF2B5EF4-FFF2-40B4-BE49-F238E27FC236}">
              <a16:creationId xmlns:a16="http://schemas.microsoft.com/office/drawing/2014/main" id="{E742E019-0CF6-4C07-AB14-D8E26B08C780}"/>
            </a:ext>
          </a:extLst>
        </xdr:cNvPr>
        <xdr:cNvSpPr txBox="1">
          <a:spLocks noChangeArrowheads="1"/>
        </xdr:cNvSpPr>
      </xdr:nvSpPr>
      <xdr:spPr bwMode="auto">
        <a:xfrm>
          <a:off x="1057275" y="10572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B8E4C29A-A620-4817-9C80-9ED5DE4FF8D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3F5914BF-0554-41F9-8523-8DD00291E7C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4DE7C029-CB04-49D9-A25C-BB30B1C74A7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94902F23-9D57-447B-9EE1-64CFCEDDF5D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989F93AB-4E5A-4971-A890-8DB6E9D98CE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9710BCEC-B271-41EA-8EB9-CBBED4ED997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6CA7D184-A9C4-424F-9A76-FED17514E8D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9A0F5CB8-872B-469D-93D2-FF58135A4C3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A028D27-C50F-431E-A793-9612F3805C2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8DEE260C-EBEE-48DF-921C-1382C24E144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134BA6F9-CA18-4D91-A361-A9B76058EE6F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19F7D36-CDA1-4DE1-A1FB-44CD8754AB42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392F35C6-4592-4720-830D-448EABAA701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320401A-D3A2-4013-9DCD-E79FE4157C8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7E4D8097-01E0-4B71-B4B6-2C8B94C3F84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3D187AA7-85DE-4CC9-B4C5-F91015D6556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43D8BE3-9AF3-45FA-B07D-9DEE74F75BED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752BCF30-03E1-4136-8C1D-AE49BFA087D3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A25DA3E3-2BDB-43F7-946A-34850C968C9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4BA24BA4-2DCA-46AF-8E09-A4FA5EC6FBE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5F4989F3-0FC0-4DC4-AEE8-21FF7C728098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6BE904F5-0C5C-42AD-9301-A55D764DA4B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C812DCDF-0292-4E90-9456-2BC8931352C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6C30CA7F-DF09-413C-AB02-BCDCCAA19D3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228949C7-5A69-4171-A6C2-34756323673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BFE6F93E-5E7A-4AE6-B869-6331D9858AF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FFE72959-D1DA-4485-A6DA-5C6A74B62F1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48C539EF-0C08-4E05-BBF8-998C877D3D3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61F768C5-0465-4F6A-B6B3-A39396B3BB7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C12B320-0457-47F7-90E0-6E645B7A5A0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93F3E734-E9DA-4A6E-9E86-F4BDBB481B1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D7A5960E-3C76-4510-823F-A7D08BB78C3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BE9EF9B0-85E7-4C42-A845-F5F3E630EF9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2BE3052A-520F-44AA-A7AA-AE21E4947F1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63D32EA-1529-41BC-94AC-1EC9201599C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562F468C-4B04-4150-A7EB-BA23F1D9AF4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3F2887FC-D9A4-43FF-B4AF-F56205778C5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A0C5DD4-DCBE-4FBF-8EA1-4D035FB71F2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E2687E6A-BED5-4F25-B636-C57E03C87E8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70A52E52-8F67-47FD-833B-71DE89854D1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C4DA28F1-0532-4A87-B23A-0F265582359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12F5917A-D8F8-46CD-84E7-02DDE30919C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EE0D41E6-0D64-4C5E-97A2-B75D240426A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9DA327BF-775B-4761-8E18-2A0D9117B3D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2576F3F8-6B8D-4A54-8C93-D382593A801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3DB0DEC7-3730-4C0D-8045-648C7A92188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2DDEEEF2-7B08-404B-A667-FE81120B3058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9C496EC0-1964-4ABC-B42C-30C364EEA8F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8204CCE-7D56-470D-A280-77458CA967B0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91DBB66A-05FF-4918-A6BD-117DFA70C4F0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52B93D56-C300-44C4-BF90-A021823653A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16D689B0-300F-4DFB-A440-D5E12198A63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8FA76D40-6535-4ABA-8799-B757D41C45F7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41588CDE-0A9B-49C4-B63F-0A0FCA3CF5F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4709E307-4D56-4C0B-BF7B-97A10C2D7FE7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C10D0AE3-40CF-4290-BDD7-AA1E9E541498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80FFFA04-3F7A-4130-8988-E3793FC84EC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49CA9CDB-12C5-4781-A66E-FB03919A3C3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8FCA5E2B-7350-4D81-92C6-159B078EFA2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8A8D939-C59D-4ED7-9377-EDCF368C923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ED8FA836-4499-4A96-826B-CD1FAE5C3F3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2E9FE886-25A7-4218-8B4C-D8BEE86DCC4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D33325BE-A408-46E6-88A5-A197401DDEA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86CCF412-6D38-48F2-9BDA-408D8AA701B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F1F88052-3378-4A9F-B700-B270FDE52AA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50AA02F3-6EF2-4E0A-B9EF-7A2F0FB9F89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DCA3E24A-2C4D-42FD-B2D7-22C08C49EA9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80B9B032-7C2B-4181-9047-09204AE6C347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42EC84F4-1E6A-4DC4-8704-57424093F4D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5C1E6F5D-EEB6-4FE2-90E6-25D204A4EA4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F8DDB138-FDCB-415E-834D-EF0DAC51166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452200C-47CD-4C01-865D-01F3949FAD9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9660B2AA-89F3-4EFC-B655-2FEDD1F5544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8E3D78EC-C841-487E-8D32-84BCFD2C86B8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9019E20D-4F64-46E3-AF89-A2A9C09D816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607D97C9-B96E-4013-8824-D465687EAC1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1EA42706-B4CA-4B76-AC43-92D9701C615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DA1407D1-3CBF-4717-999C-1D6715AE30F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168B6CCF-F6D8-478A-804E-9E7BE231824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83E87F5E-57DC-484C-912A-D554EAA9611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EDEC5119-75E5-4F2C-A9D8-195CE41F641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E80057A0-680C-49AD-B45F-979DC9F05C6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75F43506-8ABF-4A7C-BB05-86F881AEA4C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B319A51A-6B0D-4EA4-A940-D4B1B7DE811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B7359DF5-2D7A-467C-8A1A-81DC70877C48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2724D5F7-0EEA-480B-8D96-D6BBBE60264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1737D4C-9CAD-47A2-8F89-0458CB5C9241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3B85CDBF-904F-4736-B240-B1AFD7949E56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7B413C86-0B49-41A5-BCDE-E80C717A356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CA0B4948-21AC-42CA-B91B-1EC90793E75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A8576232-B648-4FE8-BB82-08D1A95165C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60693961-5B14-4A9C-87B9-A548BF7D448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C02A0E94-9DD3-4836-AC6C-5BA0A608DC02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C38942CB-A83A-4615-9E94-C1CACC8F00B0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E3B1D358-A23F-4490-9AAE-3A22E98AA87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7243622B-4DFD-486B-BA48-53F1DDEB6C4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212385DB-DF90-4155-875B-76C8E508D9B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FF30472A-F157-4B61-94C8-6DEB80B3269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313CE314-5E8F-40B7-BB97-9DC03BA86FB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C3D8B074-9E6E-49BE-8074-C4CF1DAE9CF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B646318C-E4DB-471E-A524-EDE3AC66E74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F163F7E0-CC5B-491B-9620-2071404560D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7EFB519C-78AA-47DA-8243-5381A5A3C13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9C748F84-5AA9-4563-8565-49D681D2DAE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62DD6DB3-6BCD-42F0-AC75-CB7A33CED609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FD92EA50-8728-4F90-8551-ED1B45EF238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379989AB-ECEA-432F-9BAB-8159AF62AD6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A940317F-0E2B-4DDA-8CE5-51D50066113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54E0DD84-626C-4D18-BF69-CD002B040C7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DF50BAEE-8A2C-4B07-AD35-2E4552CCE34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D2CAC91-EAE3-4DDD-B84F-7994158CE198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62F45E11-699B-4D3F-ADF5-797EB714C1F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E62867DF-DD93-4700-BDBE-908299E502B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AE71AFE2-9A62-4EC8-8BEC-02C2BC41348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3377B532-88C8-4E6D-B60D-1E21748B7CE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B8E2C9E0-265C-4E5E-8697-81C487A3B4D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A3B0F869-4143-41EB-B4C1-784B10858BF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9FEDC1D7-9172-471C-8AAE-7EF14EB50DC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67757AD6-5F55-44F5-9424-30D3A4C59F0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8C53C2FD-2D6A-474A-A706-573A1B43FC04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E45444C5-C12F-4355-8214-EA7E833C9046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125B9C4A-9A7D-4818-A4F7-3291E926DAB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5EF07D28-56AE-4CE0-A604-9E7B7D5F093F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FF7B1B08-CC47-4530-8CD3-0A102F3760F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B9A76B5F-6D6D-4C5E-806F-162505B31408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355</xdr:row>
      <xdr:rowOff>0</xdr:rowOff>
    </xdr:from>
    <xdr:to>
      <xdr:col>1</xdr:col>
      <xdr:colOff>790575</xdr:colOff>
      <xdr:row>355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C868FB2E-2912-49B8-BC83-4615284FE640}"/>
            </a:ext>
          </a:extLst>
        </xdr:cNvPr>
        <xdr:cNvSpPr txBox="1">
          <a:spLocks noChangeArrowheads="1"/>
        </xdr:cNvSpPr>
      </xdr:nvSpPr>
      <xdr:spPr bwMode="auto">
        <a:xfrm>
          <a:off x="1057275" y="54140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7E64E47-4913-4CDA-A512-A0F003A604B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39A54D35-E9A3-4E8E-B832-0804D434009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5FEBAD52-65A4-4EF7-9E60-29BD3E35AD9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F97E0CD8-26F3-473C-A865-3CE9DC353DA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5D6F3656-4766-424A-AD0F-D77A59A82C4B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B7A06764-221B-4FA3-8428-6868D97962BB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7E154100-3C1A-495D-B967-4446360BEFA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7D88FF40-D0C7-4BC0-A7F0-B921C5426F1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D9FD6F26-3A50-4B96-B2C8-9C84D76D90C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EEABE517-4CE2-4FD7-8F35-801BE9061D17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E3D543A3-1C5F-4905-92A6-1A906FADAE8D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1E04DDCC-20AA-48E5-9BD0-991C37B0D401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FB50B8E3-8183-4AB8-978B-D934D0C0969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46323A70-68E7-4905-89D7-6E867BCD3093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E1808589-9C3C-474E-80F9-B7125A25F5E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B90FDCB1-E951-4135-B980-7546D9A6506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3A01845C-D29C-4090-BAB5-5216E83CB98B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B72926AB-81FB-4E0F-9EBA-F8F104B517EA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E9E12C93-9D23-4F07-A2EE-044D41310F9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602AAB21-EBE8-4E31-B8B4-4F4953A9E892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25303054-2DEE-4442-9DEC-1F011A627A9C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F62175A1-B4D0-4A95-BACB-AB41E0FD5C75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D07F08B3-7104-4A59-A5DB-DEDB05928657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1AE030BD-C66A-4F20-A1AE-E8F69B3654BE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17D55B61-9B38-47ED-A52D-53EC36B8199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355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8223280B-90DD-4471-900F-8D172B86F560}"/>
            </a:ext>
          </a:extLst>
        </xdr:cNvPr>
        <xdr:cNvSpPr txBox="1">
          <a:spLocks noChangeArrowheads="1"/>
        </xdr:cNvSpPr>
      </xdr:nvSpPr>
      <xdr:spPr bwMode="auto">
        <a:xfrm>
          <a:off x="3933825" y="5414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7A01D73B-97F1-4A65-B6FE-190E3C6C1F07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440DE80A-95C7-4186-870A-7229534D04F9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E9B47D47-E2BD-49DC-BF3D-1043DC6C1DFD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76200</xdr:colOff>
      <xdr:row>355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4BE518F6-D668-4FA8-92CD-D2F14D7CCF87}"/>
            </a:ext>
          </a:extLst>
        </xdr:cNvPr>
        <xdr:cNvSpPr txBox="1">
          <a:spLocks noChangeArrowheads="1"/>
        </xdr:cNvSpPr>
      </xdr:nvSpPr>
      <xdr:spPr bwMode="auto">
        <a:xfrm>
          <a:off x="4676775" y="54140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5F169213-B81C-4FFD-BE0E-CD4EE85AC74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A10C8613-59A4-4EDC-9659-F05B1033B5B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11BAED38-DC6E-4CBE-A496-4518AF82BC9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32DD650B-C00F-45DB-9358-0C04DC4840D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70F8C8B7-2D10-455F-95C8-53BCB1D4672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87331DF4-06CA-49EF-B361-C627C9EE030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1D71E193-9510-4711-8042-867BAC46B02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88715304-25E7-43DF-9761-9C680032C8B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2D943E15-66F0-4994-A423-1D055BE756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ADC19026-9766-4C07-ABCE-737B232AD1D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AB15DBB9-5323-42D7-9EBB-33A532EDE10E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66725D0E-11DB-46E4-9085-E2EAC536FB59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AC8CEEE5-9F05-4E27-9C81-EA35B1637C4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5D2A8B6B-B4E4-4CA4-B20D-7421D373CE8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6C51621D-0DBA-48D3-A70A-88A1836C122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2C806195-6A2D-4655-A368-E51B0A5C11A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91F5C470-DADD-46EA-952F-EE946D289F8B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62C7B08A-E8F2-43F4-B1A0-DA06F9862F3D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22D512CC-E560-48A0-A7B5-FCB7CDE3FE0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1AB4BC20-B938-4723-9CE6-90E04C6E6A9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09B2EFC6-6C57-4E9F-B020-1146A3A6AA7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4BE2E398-A2D2-4704-BF78-805A9B7E356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A3940205-CFAD-4611-A16C-4D9B62B98EB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7D966681-7B23-48F1-BB67-3081574635D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68CF44A4-9A58-4BFC-99F3-539522C7169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31BC45DB-6FA3-4CE8-980E-D1BC61B33DA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C7E3A1ED-AD7B-42B9-BC96-50578BE82BE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C57CF2D0-D62C-4DFC-8566-58761D2F44D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14151BD-FD57-4670-AB8E-5E20BF1DDC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0F60614F-1A74-4958-8873-FBEE237A664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CFB3EA69-C118-4945-951A-0493E4B0EB4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384D7D28-2DCE-410D-A1C6-E13E2BE5C32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84D0F6C3-7DD2-462A-B8C0-226A6606215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54CAED9F-3AF0-434C-9C83-D70797B3F7E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55E7271-FD24-4057-846C-75DC8A3742C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E359425A-8E41-479D-AFF0-46E31D7F011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7F6241E0-7046-4D77-BF4D-C531EC17A46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67C813DC-CA18-4473-B828-76839A68CE5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7A72E06C-B4E0-44C6-8B99-981BCF8DA7A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E62F2549-DBA6-4DA2-828E-867BA2D431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5032FA1D-3F29-49F0-B5FC-456781CF78F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51ACBEBA-4ACC-48D1-858E-D6E449F365E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8D3ADA50-CE6C-4176-B79F-D0C18448800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6F3601D0-4DE1-4EFC-AB2D-575A89383AF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A51ADB24-59FA-43D7-95DD-8922FBDCE49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0DDFED78-B972-4734-B977-2B7AE6C3A0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3607B601-BBF3-4C92-B67F-89A25E461DA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3938A54F-2A80-411E-B688-1583271057D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DF901E0E-6C2A-4E2D-9E03-A7D63D8DFFC6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202BF5C2-9BC4-4B78-ADCB-EA3CED3F3CD1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48A431-D092-405A-AC5B-50E018F1698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2BAEDA1C-77B7-43F6-83BB-FB2E0F220CA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0275138C-9F0E-40F4-9BE8-F6A1B0DE24A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D14CEA19-3659-4A52-B300-15E2274B686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171946C-13DF-4708-AC3C-83EBCA939662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ED94CA2E-A872-436A-BCFF-10C9833A112A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1E59E342-B10A-49D4-A5F5-7CB7CD89259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1D6E60C2-1F84-4C1B-8B40-B1E08D98AF7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54BE22AC-C1FB-4A57-9FD2-6C0C7A76845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56E2B7D-008D-4A19-8147-1D048C7A481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47849A09-245B-420E-AE0D-8F2F9373B95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7FBC7D46-F750-4EC6-B98C-C5403A09ADF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325C39FF-A50C-42A0-82B6-62744CEC724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C0867D7B-9343-478A-9E2A-244DB10F08F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5190ED60-DCB7-4544-A68D-3C44FC1DABF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C8B6A996-CF3E-46BE-A0AB-DCAD46F15E5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803E6234-D7A7-43A4-9057-86A599EFDC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A667D81D-B8B0-4912-9950-B895C4220FF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15026C01-D0EC-48AF-9FF9-97C993B066D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AA0FDB36-CD43-493A-911E-E6468053639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55A40AFD-4923-4840-9AEA-45021220BE5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97DFD868-BFEA-40C7-B6BB-35DF4EF9F40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F5E366B2-FAD9-48E4-8C1E-EC92AD9DC2F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BF7BFC89-6BBA-47E0-AD90-17A984534DC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C099FE88-0373-4095-AE57-3D8CC69D113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58C17401-4BB0-45E8-978C-62A9698675D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ADA5BCF5-DE2F-4CD9-845C-BDDB23188B7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2E95538F-0CAC-467C-BA82-DFAF716ECE0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2E742851-352E-458E-8522-8F6AF9D81F3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5DBE39ED-4A1D-4FB1-9D48-98F6456FBEE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AEFB33CB-CE76-4E63-8DB4-5B5B1EC311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8F11799C-BD6A-4B5A-8B15-571C16ECE8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230105C5-DA61-41F2-A250-A42161971D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0A34BA8A-99F3-4D86-AA1F-FF0FEFBDA3D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CE729C3-2BA5-4550-8DBC-D3BA286B778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E8F0D59F-F3E7-416B-A60D-B76F4CA89C6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AE49CABB-4871-4A1F-AF0C-8B6E43D6A854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6115D8A3-D58C-40DE-B7C5-314C5880358D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A7018F83-FA36-4829-AE2C-83B2056AD77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1D32C533-4097-4DF1-A55E-8F7E69FDB21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E46B0F31-00C3-45CB-BA5C-3FF168211AB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2579E62-5503-4BDF-9DB9-2C93C9D7DD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3B1DBAFD-D438-452E-A52C-69EB1A5B87C5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CDA37C8B-63C3-40F8-8513-6FC2BBA28524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C45B67D1-E4E5-4C1C-9F95-084EE24956A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965B8EAA-C19C-4041-BF94-0FB4234335C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577C5A97-FC00-4AC6-BED8-98231B617EE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8083436F-D791-48D4-970D-4BB208FE07F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3CBC0C49-8FD3-4281-8DEC-DE3778277F1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9926669B-125E-40B9-8B8E-56CA7096B9E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3372E07D-4A6F-4DB3-9518-C6D58F77594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A09A47AF-CCBE-4A6C-8DEF-AF6938E19C8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A44A6D19-41F4-4799-A362-4D764885357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61FA2F1D-9A3C-49A2-8093-2A43FF43649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839042AF-D78D-455C-93AB-552C3AB2C30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2C386AC3-A465-4E13-B84F-00CAA0C4046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C920A8A1-E605-47A8-8E6F-A81CD33481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2204F625-F341-4A4A-8F77-440BD01A880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91773E4F-924E-4AA1-BB18-7AC6BC2CB2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E65FA498-27C4-479D-9698-A954823F920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A05FB311-BBC4-44E4-930A-D807548E882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8976B9E1-95A9-40CA-A2AA-AC6BE7C6145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DD751F35-54D3-4B2B-A9BE-2EDF1629D4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B21DEC0D-5118-4E3F-B5A9-71AAEBF5DC1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207C384F-FC9F-450D-8F75-C1413EBFBF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21E8D4E7-A7BF-4BF0-8276-FCE4A92EC90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3AAB4767-874C-46F9-8AEE-D0367FFA820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17D758FD-F111-46DB-95AB-21FA64CD886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117EABBD-CA69-4CDF-B84E-456771B942A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3007FCAF-44DC-4780-8BF8-8AEB7F61EF3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66650BBE-94C7-4B55-91B3-1B3C8D4D869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33946294-8E91-4DFA-9459-10F284DA22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50F66B07-BE6F-443E-9A6E-0D38AE2FB32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0EE10999-A6D8-434B-B567-ED4C9547AE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94477845-D22F-451C-A296-C3AD361DD5E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C2D67574-5A6A-4120-95B4-70FC77C943D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EA02670A-8F6B-46E3-AD21-E578D01E63C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22FC46BD-02F2-42E0-ABDA-A884699AED7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816E6E0E-55C8-4D83-9EDC-46BE1FC5686C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5E88585E-A8CA-439E-B6CC-D3DA236AF94C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DB401BA-7341-4C53-B654-A25944C72C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0948310C-DFB1-4F72-A2A6-A7344C3DE29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966FA73F-41BF-4CFB-BC00-B6435C28AD2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BC4992E1-C134-4F69-A9D8-31DF3A4779D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DFD7172B-3A93-482F-8DDE-8F6A52B10AC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56944E7E-57D8-432A-B20C-61517C0935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82AE3BCF-5BDF-476B-B68A-FF8DE72DAD9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307CD38B-CBDC-45E3-A722-85A19DAB6D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61A9388D-1502-4439-A0A2-50A280E392D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C58796BB-226C-4E51-8A7A-F35FCCA350A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EC1C9576-B660-4627-B9F6-4DD88B06EAC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4C6FB25A-B8CD-4D0A-B815-A467A4C8C3D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691F3CA1-72F6-4A08-B88F-4DCCF2908C6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EF640069-FA3C-43D0-B52C-7FA0FFDF1DE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EE21D714-FBB0-4E3F-9C55-1E6D3F883F9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70C161BA-BA8D-4975-8B97-15B59D7ACD0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B2392F16-0A68-40BF-A469-298239495C7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7172A94D-40A3-4CFB-B0A1-DFC64181FEC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C3A6D3BF-4314-4110-A7BA-DA33088FA24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91B4C378-D277-469A-BDA0-0C89EC4D2BA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B3DA778F-A764-42B0-9BEA-1B58ACE4E4E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7963FAE4-631D-4082-BE8D-ADC6941931E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47CF4B33-603A-4711-9EDE-DF608D3262E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FD6F9AB1-01B6-4B57-804D-8FD075F0891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5711437E-D925-4B15-BCED-3F87179F80C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13" name="Text Box 46">
          <a:extLst>
            <a:ext uri="{FF2B5EF4-FFF2-40B4-BE49-F238E27FC236}">
              <a16:creationId xmlns:a16="http://schemas.microsoft.com/office/drawing/2014/main" id="{2C5C1A7C-4F70-4269-B4DE-52F2914816A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14" name="Text Box 43">
          <a:extLst>
            <a:ext uri="{FF2B5EF4-FFF2-40B4-BE49-F238E27FC236}">
              <a16:creationId xmlns:a16="http://schemas.microsoft.com/office/drawing/2014/main" id="{1355A139-9D54-460D-A4DA-C961232F89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15" name="Text Box 46">
          <a:extLst>
            <a:ext uri="{FF2B5EF4-FFF2-40B4-BE49-F238E27FC236}">
              <a16:creationId xmlns:a16="http://schemas.microsoft.com/office/drawing/2014/main" id="{E89A4E21-D044-4E38-88A7-78C21180AEC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D6344360-74BC-481A-925D-8FB98AEDEC2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FE9DEBE5-1C7B-4B7B-B6CC-770A05BBEF17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F16CF4BF-E0AF-4685-B3E1-B6E26459D3B5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12D923E0-C793-4515-8103-23942CEAC60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20" name="Text Box 91">
          <a:extLst>
            <a:ext uri="{FF2B5EF4-FFF2-40B4-BE49-F238E27FC236}">
              <a16:creationId xmlns:a16="http://schemas.microsoft.com/office/drawing/2014/main" id="{916C5A18-1E6F-48E3-A559-3386C06241A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01D189E7-60A2-4C2E-A335-D718419057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22" name="Text Box 91">
          <a:extLst>
            <a:ext uri="{FF2B5EF4-FFF2-40B4-BE49-F238E27FC236}">
              <a16:creationId xmlns:a16="http://schemas.microsoft.com/office/drawing/2014/main" id="{22D2EA05-EE6F-4972-BEE3-32DBAFBEC5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6AF9E983-217A-4926-8395-07850E8F8CD7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3A310521-41CD-419F-B26F-D4502A2DD37E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25" name="Text Box 68">
          <a:extLst>
            <a:ext uri="{FF2B5EF4-FFF2-40B4-BE49-F238E27FC236}">
              <a16:creationId xmlns:a16="http://schemas.microsoft.com/office/drawing/2014/main" id="{524AADDC-D356-4E5D-832C-14DEC9F6919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26" name="Text Box 69">
          <a:extLst>
            <a:ext uri="{FF2B5EF4-FFF2-40B4-BE49-F238E27FC236}">
              <a16:creationId xmlns:a16="http://schemas.microsoft.com/office/drawing/2014/main" id="{10B9BABC-B8B1-49E7-B2A8-994B13F7F54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27" name="Text Box 70">
          <a:extLst>
            <a:ext uri="{FF2B5EF4-FFF2-40B4-BE49-F238E27FC236}">
              <a16:creationId xmlns:a16="http://schemas.microsoft.com/office/drawing/2014/main" id="{52F7B9CA-DE0D-4191-9F1C-5FB80B42568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28" name="Text Box 71">
          <a:extLst>
            <a:ext uri="{FF2B5EF4-FFF2-40B4-BE49-F238E27FC236}">
              <a16:creationId xmlns:a16="http://schemas.microsoft.com/office/drawing/2014/main" id="{B1E2AA01-B651-41A1-AD68-7971E36BE2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29" name="Text Box 72">
          <a:extLst>
            <a:ext uri="{FF2B5EF4-FFF2-40B4-BE49-F238E27FC236}">
              <a16:creationId xmlns:a16="http://schemas.microsoft.com/office/drawing/2014/main" id="{89144D04-797D-45A0-AF1B-37E36932EE1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0" name="Text Box 73">
          <a:extLst>
            <a:ext uri="{FF2B5EF4-FFF2-40B4-BE49-F238E27FC236}">
              <a16:creationId xmlns:a16="http://schemas.microsoft.com/office/drawing/2014/main" id="{CB28FCAA-D11D-4F87-AAA3-D8561B81933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31" name="Text Box 46">
          <a:extLst>
            <a:ext uri="{FF2B5EF4-FFF2-40B4-BE49-F238E27FC236}">
              <a16:creationId xmlns:a16="http://schemas.microsoft.com/office/drawing/2014/main" id="{11D8B941-BBD5-4381-A8CA-09FAAE839F4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176605CA-68A7-4A44-B4EA-7A838F1B3DF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C1994C0F-E4A9-4053-8FCD-AC76CF4AF1B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0814BBC5-664A-4CEB-A909-1742D1A752E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F51D15B3-0146-4377-94F0-00BC50EB220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236D0AB0-E75E-4082-BFF2-BE64BDD842E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19D42235-E3A4-4D07-8AFC-02331D90C84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B884EB47-D2FE-4004-BE86-FEABEAD902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4161B7D8-BC46-4179-A3B8-0309C2496BE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91BE608A-9362-4123-B59C-4F101EB8C6E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0D9847B2-2838-46BE-96AE-D3A75AF49CE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91E713D3-AFB5-4C7C-B884-679C3B5D739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43" name="Text Box 46">
          <a:extLst>
            <a:ext uri="{FF2B5EF4-FFF2-40B4-BE49-F238E27FC236}">
              <a16:creationId xmlns:a16="http://schemas.microsoft.com/office/drawing/2014/main" id="{C8329831-F609-4DBA-8C43-00DD9F67CF7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D5720141-D6D6-4912-87C7-8C64687F108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45" name="Text Box 68">
          <a:extLst>
            <a:ext uri="{FF2B5EF4-FFF2-40B4-BE49-F238E27FC236}">
              <a16:creationId xmlns:a16="http://schemas.microsoft.com/office/drawing/2014/main" id="{667CA2CE-82B7-4A0C-9637-C884C9CCDE6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46" name="Text Box 69">
          <a:extLst>
            <a:ext uri="{FF2B5EF4-FFF2-40B4-BE49-F238E27FC236}">
              <a16:creationId xmlns:a16="http://schemas.microsoft.com/office/drawing/2014/main" id="{E2D5B716-0BBE-40A7-B893-C2B079C1707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47" name="Text Box 70">
          <a:extLst>
            <a:ext uri="{FF2B5EF4-FFF2-40B4-BE49-F238E27FC236}">
              <a16:creationId xmlns:a16="http://schemas.microsoft.com/office/drawing/2014/main" id="{14F52D6F-5E08-4D6B-A385-E74FA79F36A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48" name="Text Box 71">
          <a:extLst>
            <a:ext uri="{FF2B5EF4-FFF2-40B4-BE49-F238E27FC236}">
              <a16:creationId xmlns:a16="http://schemas.microsoft.com/office/drawing/2014/main" id="{18628A56-D830-4A27-A46A-D22D1F5C68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49" name="Text Box 72">
          <a:extLst>
            <a:ext uri="{FF2B5EF4-FFF2-40B4-BE49-F238E27FC236}">
              <a16:creationId xmlns:a16="http://schemas.microsoft.com/office/drawing/2014/main" id="{B0F91C6A-50C2-493B-8561-390D3936EF9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350" name="Text Box 73">
          <a:extLst>
            <a:ext uri="{FF2B5EF4-FFF2-40B4-BE49-F238E27FC236}">
              <a16:creationId xmlns:a16="http://schemas.microsoft.com/office/drawing/2014/main" id="{C108C235-3442-4D22-B0C5-8750CB473FF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F81058FE-AB29-4715-A94E-655701BEBC3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43FB30AD-9D38-4B40-9000-64E95B80838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53" name="Text Box 46">
          <a:extLst>
            <a:ext uri="{FF2B5EF4-FFF2-40B4-BE49-F238E27FC236}">
              <a16:creationId xmlns:a16="http://schemas.microsoft.com/office/drawing/2014/main" id="{EBBFB0D3-BC53-4B40-9243-183AB87275C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54" name="Text Box 43">
          <a:extLst>
            <a:ext uri="{FF2B5EF4-FFF2-40B4-BE49-F238E27FC236}">
              <a16:creationId xmlns:a16="http://schemas.microsoft.com/office/drawing/2014/main" id="{8F3EEAF9-E76C-4AF5-A754-039183B8CA3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09D2B55B-4CEB-46EE-9A39-98E19CA33DE9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223</xdr:row>
      <xdr:rowOff>0</xdr:rowOff>
    </xdr:from>
    <xdr:to>
      <xdr:col>17</xdr:col>
      <xdr:colOff>0</xdr:colOff>
      <xdr:row>223</xdr:row>
      <xdr:rowOff>171450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CE04EE53-D586-4F1D-B007-D2DC6A7F3C30}"/>
            </a:ext>
          </a:extLst>
        </xdr:cNvPr>
        <xdr:cNvSpPr txBox="1">
          <a:spLocks noChangeArrowheads="1"/>
        </xdr:cNvSpPr>
      </xdr:nvSpPr>
      <xdr:spPr bwMode="auto">
        <a:xfrm>
          <a:off x="1696402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57" name="Text Box 65">
          <a:extLst>
            <a:ext uri="{FF2B5EF4-FFF2-40B4-BE49-F238E27FC236}">
              <a16:creationId xmlns:a16="http://schemas.microsoft.com/office/drawing/2014/main" id="{080F1583-A9F6-4F5F-B53A-4BA031B508D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9CB2A442-4311-4C2B-B094-1BA154F8D22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5F922065-EEFF-478F-BAA7-87E479BB058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142875</xdr:colOff>
      <xdr:row>223</xdr:row>
      <xdr:rowOff>0</xdr:rowOff>
    </xdr:from>
    <xdr:to>
      <xdr:col>17</xdr:col>
      <xdr:colOff>219075</xdr:colOff>
      <xdr:row>223</xdr:row>
      <xdr:rowOff>171450</xdr:rowOff>
    </xdr:to>
    <xdr:sp macro="" textlink="">
      <xdr:nvSpPr>
        <xdr:cNvPr id="360" name="Text Box 91">
          <a:extLst>
            <a:ext uri="{FF2B5EF4-FFF2-40B4-BE49-F238E27FC236}">
              <a16:creationId xmlns:a16="http://schemas.microsoft.com/office/drawing/2014/main" id="{41EC6039-1589-4B8F-A5D2-8D2570B6368E}"/>
            </a:ext>
          </a:extLst>
        </xdr:cNvPr>
        <xdr:cNvSpPr txBox="1">
          <a:spLocks noChangeArrowheads="1"/>
        </xdr:cNvSpPr>
      </xdr:nvSpPr>
      <xdr:spPr bwMode="auto">
        <a:xfrm>
          <a:off x="17106900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46C2DEC9-EBBD-4026-BF68-09160867E407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24C26D7F-BD18-4DDF-A283-A3E1FBB59630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id="{A976C557-B641-4F1B-B2B5-F145D40026F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id="{A2BFE7D1-9E2E-4289-90C9-36ADF7E7A42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id="{FB4B6E73-4C12-4CCB-9504-20FA669AB10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id="{E13DAF14-719E-4A9A-AD0E-C76E97D7198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id="{F288DF5A-1A5C-4801-B68D-58FEB60E1CD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id="{3363B666-E324-490A-A2E1-CE4FEE109A2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69" name="Text Box 46">
          <a:extLst>
            <a:ext uri="{FF2B5EF4-FFF2-40B4-BE49-F238E27FC236}">
              <a16:creationId xmlns:a16="http://schemas.microsoft.com/office/drawing/2014/main" id="{2A83DB0F-20C4-453E-B6F9-343EDD04F27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70" name="Text Box 43">
          <a:extLst>
            <a:ext uri="{FF2B5EF4-FFF2-40B4-BE49-F238E27FC236}">
              <a16:creationId xmlns:a16="http://schemas.microsoft.com/office/drawing/2014/main" id="{76C17746-B3D5-43F9-B89F-6457542A34B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ED4A1AAB-10B7-4134-A767-4275418953B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154684A3-1670-4574-9466-D3393E747A4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3" name="Text Box 68">
          <a:extLst>
            <a:ext uri="{FF2B5EF4-FFF2-40B4-BE49-F238E27FC236}">
              <a16:creationId xmlns:a16="http://schemas.microsoft.com/office/drawing/2014/main" id="{DB6B8120-F0DB-4D4A-8605-28714815556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4" name="Text Box 69">
          <a:extLst>
            <a:ext uri="{FF2B5EF4-FFF2-40B4-BE49-F238E27FC236}">
              <a16:creationId xmlns:a16="http://schemas.microsoft.com/office/drawing/2014/main" id="{7F653DA3-6126-4806-8DEE-3D76CB503E7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5" name="Text Box 70">
          <a:extLst>
            <a:ext uri="{FF2B5EF4-FFF2-40B4-BE49-F238E27FC236}">
              <a16:creationId xmlns:a16="http://schemas.microsoft.com/office/drawing/2014/main" id="{A8BFC9EB-80C1-4AFF-A833-81A448BFB0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id="{6A9F3215-BDB0-4256-9806-22117BB52D4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id="{AEAF9F7F-864C-40B3-9AA0-92DC7E1AAF5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id="{AFB9F2B2-A6FF-4083-ABE5-DDD35DB8DBF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79" name="Text Box 46">
          <a:extLst>
            <a:ext uri="{FF2B5EF4-FFF2-40B4-BE49-F238E27FC236}">
              <a16:creationId xmlns:a16="http://schemas.microsoft.com/office/drawing/2014/main" id="{B5E6E6E2-0E5C-4897-9324-E7AC2B6ABE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E2BDA365-F9F6-4586-88E0-11932EAE78D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A09B41E6-92CD-4DE9-B1A1-92D851B8908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382" name="Text Box 43">
          <a:extLst>
            <a:ext uri="{FF2B5EF4-FFF2-40B4-BE49-F238E27FC236}">
              <a16:creationId xmlns:a16="http://schemas.microsoft.com/office/drawing/2014/main" id="{751EAFF8-2CBD-44F0-A3FE-74B73BC9B1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3" name="Text Box 68">
          <a:extLst>
            <a:ext uri="{FF2B5EF4-FFF2-40B4-BE49-F238E27FC236}">
              <a16:creationId xmlns:a16="http://schemas.microsoft.com/office/drawing/2014/main" id="{31122DC7-4114-4CA7-8BE5-DE05C8AA30F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4" name="Text Box 69">
          <a:extLst>
            <a:ext uri="{FF2B5EF4-FFF2-40B4-BE49-F238E27FC236}">
              <a16:creationId xmlns:a16="http://schemas.microsoft.com/office/drawing/2014/main" id="{036556E6-6DC7-437B-B970-2DD5471075C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5" name="Text Box 70">
          <a:extLst>
            <a:ext uri="{FF2B5EF4-FFF2-40B4-BE49-F238E27FC236}">
              <a16:creationId xmlns:a16="http://schemas.microsoft.com/office/drawing/2014/main" id="{69584397-BCC0-45E7-B2FF-A6CC50F5DBA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6" name="Text Box 71">
          <a:extLst>
            <a:ext uri="{FF2B5EF4-FFF2-40B4-BE49-F238E27FC236}">
              <a16:creationId xmlns:a16="http://schemas.microsoft.com/office/drawing/2014/main" id="{0EC36122-AB23-400F-BD6A-7781CE09D5B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7" name="Text Box 72">
          <a:extLst>
            <a:ext uri="{FF2B5EF4-FFF2-40B4-BE49-F238E27FC236}">
              <a16:creationId xmlns:a16="http://schemas.microsoft.com/office/drawing/2014/main" id="{E981B027-F847-47DE-A8EF-E181622128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388" name="Text Box 73">
          <a:extLst>
            <a:ext uri="{FF2B5EF4-FFF2-40B4-BE49-F238E27FC236}">
              <a16:creationId xmlns:a16="http://schemas.microsoft.com/office/drawing/2014/main" id="{C57D8F39-9A5E-4C18-ADF2-40118F23A4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389" name="Text Box 46">
          <a:extLst>
            <a:ext uri="{FF2B5EF4-FFF2-40B4-BE49-F238E27FC236}">
              <a16:creationId xmlns:a16="http://schemas.microsoft.com/office/drawing/2014/main" id="{1A7A306E-3F23-43AE-A5D1-54AB0E73D35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59CEA645-CC84-4269-A895-1DCA9A1DD98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391" name="Text Box 46">
          <a:extLst>
            <a:ext uri="{FF2B5EF4-FFF2-40B4-BE49-F238E27FC236}">
              <a16:creationId xmlns:a16="http://schemas.microsoft.com/office/drawing/2014/main" id="{84E82010-9DE9-496B-AACC-9A530125C71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C713756C-6162-445E-B460-46265648BDF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EDB45CF0-C56F-437C-ABB9-330193000B2F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EE61688C-2D8B-4ED9-AA51-FBE68B0493B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5C5BBDC3-750C-4574-B8ED-7CB35DFF131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B39AFF90-FD85-4AD2-9112-FD88408DBBA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397" name="Text Box 46">
          <a:extLst>
            <a:ext uri="{FF2B5EF4-FFF2-40B4-BE49-F238E27FC236}">
              <a16:creationId xmlns:a16="http://schemas.microsoft.com/office/drawing/2014/main" id="{3F4C9DD0-CC72-417B-AAEB-4E4D2038CE6C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398" name="Text Box 43">
          <a:extLst>
            <a:ext uri="{FF2B5EF4-FFF2-40B4-BE49-F238E27FC236}">
              <a16:creationId xmlns:a16="http://schemas.microsoft.com/office/drawing/2014/main" id="{A001FA10-4B9F-4D25-B909-9317BA7287F9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399" name="Text Box 68">
          <a:extLst>
            <a:ext uri="{FF2B5EF4-FFF2-40B4-BE49-F238E27FC236}">
              <a16:creationId xmlns:a16="http://schemas.microsoft.com/office/drawing/2014/main" id="{77732C88-57DC-42A1-A57F-614AF286E40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0" name="Text Box 69">
          <a:extLst>
            <a:ext uri="{FF2B5EF4-FFF2-40B4-BE49-F238E27FC236}">
              <a16:creationId xmlns:a16="http://schemas.microsoft.com/office/drawing/2014/main" id="{8BF86BEC-A3F9-4EDA-8791-74B1E25C2D7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1" name="Text Box 70">
          <a:extLst>
            <a:ext uri="{FF2B5EF4-FFF2-40B4-BE49-F238E27FC236}">
              <a16:creationId xmlns:a16="http://schemas.microsoft.com/office/drawing/2014/main" id="{60DC4F1C-2223-41C7-9A43-CDC02D59CAC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2" name="Text Box 71">
          <a:extLst>
            <a:ext uri="{FF2B5EF4-FFF2-40B4-BE49-F238E27FC236}">
              <a16:creationId xmlns:a16="http://schemas.microsoft.com/office/drawing/2014/main" id="{9FD06084-45A9-461E-9912-C65F486A65D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3" name="Text Box 72">
          <a:extLst>
            <a:ext uri="{FF2B5EF4-FFF2-40B4-BE49-F238E27FC236}">
              <a16:creationId xmlns:a16="http://schemas.microsoft.com/office/drawing/2014/main" id="{C8F69512-AAD3-4CFD-92DF-4F2335A204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4" name="Text Box 73">
          <a:extLst>
            <a:ext uri="{FF2B5EF4-FFF2-40B4-BE49-F238E27FC236}">
              <a16:creationId xmlns:a16="http://schemas.microsoft.com/office/drawing/2014/main" id="{9AD84996-46E3-4D35-8399-0F297607E85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2D255D46-45F6-40DA-9276-62554EE80EC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31F17F51-13AD-4C53-8E57-7CAA2F51C3B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07" name="Text Box 46">
          <a:extLst>
            <a:ext uri="{FF2B5EF4-FFF2-40B4-BE49-F238E27FC236}">
              <a16:creationId xmlns:a16="http://schemas.microsoft.com/office/drawing/2014/main" id="{A0A2B3E7-EAD0-4C08-8C19-770ED830928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D1B59159-E7FB-4C2C-9AD1-C895C8E2BAB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09" name="Text Box 68">
          <a:extLst>
            <a:ext uri="{FF2B5EF4-FFF2-40B4-BE49-F238E27FC236}">
              <a16:creationId xmlns:a16="http://schemas.microsoft.com/office/drawing/2014/main" id="{2A54D7F9-052D-4DD5-AD17-BB45C03EED8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10" name="Text Box 69">
          <a:extLst>
            <a:ext uri="{FF2B5EF4-FFF2-40B4-BE49-F238E27FC236}">
              <a16:creationId xmlns:a16="http://schemas.microsoft.com/office/drawing/2014/main" id="{6A2649D1-CDF3-4C87-974D-5507367FB62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11" name="Text Box 70">
          <a:extLst>
            <a:ext uri="{FF2B5EF4-FFF2-40B4-BE49-F238E27FC236}">
              <a16:creationId xmlns:a16="http://schemas.microsoft.com/office/drawing/2014/main" id="{3A83135B-34C0-4EF7-9453-BD038305348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12" name="Text Box 71">
          <a:extLst>
            <a:ext uri="{FF2B5EF4-FFF2-40B4-BE49-F238E27FC236}">
              <a16:creationId xmlns:a16="http://schemas.microsoft.com/office/drawing/2014/main" id="{EF3EC699-A3DD-4F05-99B6-5204DA6EF6D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13" name="Text Box 72">
          <a:extLst>
            <a:ext uri="{FF2B5EF4-FFF2-40B4-BE49-F238E27FC236}">
              <a16:creationId xmlns:a16="http://schemas.microsoft.com/office/drawing/2014/main" id="{BC30D551-71F2-4442-BD05-C8C0FE27940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14" name="Text Box 73">
          <a:extLst>
            <a:ext uri="{FF2B5EF4-FFF2-40B4-BE49-F238E27FC236}">
              <a16:creationId xmlns:a16="http://schemas.microsoft.com/office/drawing/2014/main" id="{B5B7E7E0-43E5-4866-9D59-172CB6189E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15" name="Text Box 46">
          <a:extLst>
            <a:ext uri="{FF2B5EF4-FFF2-40B4-BE49-F238E27FC236}">
              <a16:creationId xmlns:a16="http://schemas.microsoft.com/office/drawing/2014/main" id="{33966894-D6D7-4E49-8474-73068DB5CA3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C6BE8359-CBC8-4BB1-8F86-0ACE71AE17F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8A3796D0-BD92-4BA2-A342-00BAAE6B87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18" name="Text Box 43">
          <a:extLst>
            <a:ext uri="{FF2B5EF4-FFF2-40B4-BE49-F238E27FC236}">
              <a16:creationId xmlns:a16="http://schemas.microsoft.com/office/drawing/2014/main" id="{0DAAA81F-FC7A-4B91-BAB5-8B723723C52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19" name="Text Box 68">
          <a:extLst>
            <a:ext uri="{FF2B5EF4-FFF2-40B4-BE49-F238E27FC236}">
              <a16:creationId xmlns:a16="http://schemas.microsoft.com/office/drawing/2014/main" id="{F54608C9-1993-4A89-810D-0F76ED9947F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20" name="Text Box 69">
          <a:extLst>
            <a:ext uri="{FF2B5EF4-FFF2-40B4-BE49-F238E27FC236}">
              <a16:creationId xmlns:a16="http://schemas.microsoft.com/office/drawing/2014/main" id="{A2513184-0E07-422C-9B6D-467B7D4E2D9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21" name="Text Box 70">
          <a:extLst>
            <a:ext uri="{FF2B5EF4-FFF2-40B4-BE49-F238E27FC236}">
              <a16:creationId xmlns:a16="http://schemas.microsoft.com/office/drawing/2014/main" id="{3DBAB4E2-6F8C-4037-B35C-AF41A9A818B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22" name="Text Box 71">
          <a:extLst>
            <a:ext uri="{FF2B5EF4-FFF2-40B4-BE49-F238E27FC236}">
              <a16:creationId xmlns:a16="http://schemas.microsoft.com/office/drawing/2014/main" id="{8487DE48-C5BB-4C61-9590-1FBE72AD171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23" name="Text Box 72">
          <a:extLst>
            <a:ext uri="{FF2B5EF4-FFF2-40B4-BE49-F238E27FC236}">
              <a16:creationId xmlns:a16="http://schemas.microsoft.com/office/drawing/2014/main" id="{D3061978-C12F-4943-8925-75576DBD666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24" name="Text Box 73">
          <a:extLst>
            <a:ext uri="{FF2B5EF4-FFF2-40B4-BE49-F238E27FC236}">
              <a16:creationId xmlns:a16="http://schemas.microsoft.com/office/drawing/2014/main" id="{9DE47DC0-BD07-40FF-A1E6-A2CA1A030A5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837B5F6D-0A0B-4D04-A96F-5EF895F3093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3F6591E6-0BCE-43D0-83D5-6DCBCC28FFD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64FB112D-EA38-42C7-808E-B894E090A9D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2B5BD7FE-104C-48B3-8606-C5210FD1372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5D469943-AEE6-4A40-9256-F781EBC61B5E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id="{9D40C67E-2A7C-4C15-8EB4-A975BE5254B0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31" name="Text Box 65">
          <a:extLst>
            <a:ext uri="{FF2B5EF4-FFF2-40B4-BE49-F238E27FC236}">
              <a16:creationId xmlns:a16="http://schemas.microsoft.com/office/drawing/2014/main" id="{908C9512-4899-4A97-A66F-3547FAE584D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32" name="Text Box 91">
          <a:extLst>
            <a:ext uri="{FF2B5EF4-FFF2-40B4-BE49-F238E27FC236}">
              <a16:creationId xmlns:a16="http://schemas.microsoft.com/office/drawing/2014/main" id="{4458D5C0-90E3-4755-AD61-3A04CE21AB1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33" name="Text Box 65">
          <a:extLst>
            <a:ext uri="{FF2B5EF4-FFF2-40B4-BE49-F238E27FC236}">
              <a16:creationId xmlns:a16="http://schemas.microsoft.com/office/drawing/2014/main" id="{452AC4E8-CFEE-485B-858B-38B4ACB8F35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34" name="Text Box 91">
          <a:extLst>
            <a:ext uri="{FF2B5EF4-FFF2-40B4-BE49-F238E27FC236}">
              <a16:creationId xmlns:a16="http://schemas.microsoft.com/office/drawing/2014/main" id="{E4951606-F833-4CF7-92B3-1BBB18D1C46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35" name="Text Box 46">
          <a:extLst>
            <a:ext uri="{FF2B5EF4-FFF2-40B4-BE49-F238E27FC236}">
              <a16:creationId xmlns:a16="http://schemas.microsoft.com/office/drawing/2014/main" id="{DFC820AD-7C9E-4577-8858-18AB430467CE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19244437-678C-40D5-82FD-3CBE8384569E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89D1276F-66C9-4788-ABD6-691A26F217C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DDD7ABE8-5591-4D1F-A3BE-E8F27B6C97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FB8B02DE-A946-4C7F-8A89-A15E7E6D33C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8145140C-BAFC-47C4-A592-09AC9363CC8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7C82B2A4-5E08-4353-89AC-C5CB4AB78EA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E979822B-D526-4C7C-B805-F319DDE0FB7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43" name="Text Box 46">
          <a:extLst>
            <a:ext uri="{FF2B5EF4-FFF2-40B4-BE49-F238E27FC236}">
              <a16:creationId xmlns:a16="http://schemas.microsoft.com/office/drawing/2014/main" id="{31198D6E-3242-4AD8-B549-B6CDE92C38E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65DF6309-E59D-4473-8046-285BEF3B354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45" name="Text Box 46">
          <a:extLst>
            <a:ext uri="{FF2B5EF4-FFF2-40B4-BE49-F238E27FC236}">
              <a16:creationId xmlns:a16="http://schemas.microsoft.com/office/drawing/2014/main" id="{8C7DF801-48FD-4A33-A980-455BC937E08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46" name="Text Box 43">
          <a:extLst>
            <a:ext uri="{FF2B5EF4-FFF2-40B4-BE49-F238E27FC236}">
              <a16:creationId xmlns:a16="http://schemas.microsoft.com/office/drawing/2014/main" id="{C227A2C4-6E31-4F55-9C64-4C560E24576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7" name="Text Box 68">
          <a:extLst>
            <a:ext uri="{FF2B5EF4-FFF2-40B4-BE49-F238E27FC236}">
              <a16:creationId xmlns:a16="http://schemas.microsoft.com/office/drawing/2014/main" id="{5F59CA99-DBA5-4951-B451-892AC1360A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8" name="Text Box 69">
          <a:extLst>
            <a:ext uri="{FF2B5EF4-FFF2-40B4-BE49-F238E27FC236}">
              <a16:creationId xmlns:a16="http://schemas.microsoft.com/office/drawing/2014/main" id="{EC1221E0-1554-477A-A499-5B1DCBFDFD3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id="{9909D78C-8DA4-48BF-B63F-BAE4D3A6D8D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50" name="Text Box 71">
          <a:extLst>
            <a:ext uri="{FF2B5EF4-FFF2-40B4-BE49-F238E27FC236}">
              <a16:creationId xmlns:a16="http://schemas.microsoft.com/office/drawing/2014/main" id="{87B2F2AF-40C5-4505-BD4F-10621DC81C0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51" name="Text Box 72">
          <a:extLst>
            <a:ext uri="{FF2B5EF4-FFF2-40B4-BE49-F238E27FC236}">
              <a16:creationId xmlns:a16="http://schemas.microsoft.com/office/drawing/2014/main" id="{488AC76C-9DA7-4CD5-BD23-07E006C2D1F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52" name="Text Box 73">
          <a:extLst>
            <a:ext uri="{FF2B5EF4-FFF2-40B4-BE49-F238E27FC236}">
              <a16:creationId xmlns:a16="http://schemas.microsoft.com/office/drawing/2014/main" id="{B65697AC-1D16-4C6D-A61E-BCDA7CFFD31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18919C18-D376-4009-B8B4-894F3AEB01D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9AD6A1EE-8946-4CE0-AB24-253B5BEB34E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41CB3112-ED19-44AA-AC4B-C94B38E9A1D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B580A18B-1551-4BD1-B65E-1363414F5B7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57" name="Text Box 68">
          <a:extLst>
            <a:ext uri="{FF2B5EF4-FFF2-40B4-BE49-F238E27FC236}">
              <a16:creationId xmlns:a16="http://schemas.microsoft.com/office/drawing/2014/main" id="{8A8FF22B-DA5E-42DB-B5BA-157AEC7FB50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58" name="Text Box 69">
          <a:extLst>
            <a:ext uri="{FF2B5EF4-FFF2-40B4-BE49-F238E27FC236}">
              <a16:creationId xmlns:a16="http://schemas.microsoft.com/office/drawing/2014/main" id="{67D5B47C-AD7A-476E-9688-94E5B93138C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59" name="Text Box 70">
          <a:extLst>
            <a:ext uri="{FF2B5EF4-FFF2-40B4-BE49-F238E27FC236}">
              <a16:creationId xmlns:a16="http://schemas.microsoft.com/office/drawing/2014/main" id="{3C48CB9C-5968-41DC-B657-6E8F4E005B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60" name="Text Box 71">
          <a:extLst>
            <a:ext uri="{FF2B5EF4-FFF2-40B4-BE49-F238E27FC236}">
              <a16:creationId xmlns:a16="http://schemas.microsoft.com/office/drawing/2014/main" id="{CD0111CC-4059-47C1-8F9C-510E2937FF9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61" name="Text Box 72">
          <a:extLst>
            <a:ext uri="{FF2B5EF4-FFF2-40B4-BE49-F238E27FC236}">
              <a16:creationId xmlns:a16="http://schemas.microsoft.com/office/drawing/2014/main" id="{FA2D0C6B-13A2-43EE-B696-E4E882BDCE9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62" name="Text Box 73">
          <a:extLst>
            <a:ext uri="{FF2B5EF4-FFF2-40B4-BE49-F238E27FC236}">
              <a16:creationId xmlns:a16="http://schemas.microsoft.com/office/drawing/2014/main" id="{2BC1F532-C0EA-46C5-9B39-801E8A15149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DEBE8E1A-C49B-4A0D-9933-254DD412C77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3E9BB98B-121D-459A-88ED-AF414BF0BD9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7FEA9F93-6AE0-4B5D-A4ED-9836B47D50A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6267C211-7152-402A-BA0C-AE14A96BDD4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4C3154CE-D229-4DDF-8F8D-0392492F61A4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DC3BE923-2FA6-4654-B733-6D66AAACEAEA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69" name="Text Box 65">
          <a:extLst>
            <a:ext uri="{FF2B5EF4-FFF2-40B4-BE49-F238E27FC236}">
              <a16:creationId xmlns:a16="http://schemas.microsoft.com/office/drawing/2014/main" id="{D2A711D0-1416-4FC1-9C7F-58A8C7C5C1D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70" name="Text Box 91">
          <a:extLst>
            <a:ext uri="{FF2B5EF4-FFF2-40B4-BE49-F238E27FC236}">
              <a16:creationId xmlns:a16="http://schemas.microsoft.com/office/drawing/2014/main" id="{FCF1C616-39BB-4A30-B795-AC57E820BDA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71" name="Text Box 65">
          <a:extLst>
            <a:ext uri="{FF2B5EF4-FFF2-40B4-BE49-F238E27FC236}">
              <a16:creationId xmlns:a16="http://schemas.microsoft.com/office/drawing/2014/main" id="{020758E7-ABC2-4013-ACDD-68EAC75B80B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44B2D784-2D92-4572-A7E0-059B81550F4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73" name="Text Box 46">
          <a:extLst>
            <a:ext uri="{FF2B5EF4-FFF2-40B4-BE49-F238E27FC236}">
              <a16:creationId xmlns:a16="http://schemas.microsoft.com/office/drawing/2014/main" id="{0AB41BCC-4BC9-4095-81AE-C422B96FC7F8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7D0C1121-CF3D-4627-8EDA-D287C77835D4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75" name="Text Box 68">
          <a:extLst>
            <a:ext uri="{FF2B5EF4-FFF2-40B4-BE49-F238E27FC236}">
              <a16:creationId xmlns:a16="http://schemas.microsoft.com/office/drawing/2014/main" id="{B91D2634-C537-47F8-833E-8656FC754F3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76" name="Text Box 69">
          <a:extLst>
            <a:ext uri="{FF2B5EF4-FFF2-40B4-BE49-F238E27FC236}">
              <a16:creationId xmlns:a16="http://schemas.microsoft.com/office/drawing/2014/main" id="{ABA98259-1F1F-4963-917B-5CFBFDF76BF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77" name="Text Box 70">
          <a:extLst>
            <a:ext uri="{FF2B5EF4-FFF2-40B4-BE49-F238E27FC236}">
              <a16:creationId xmlns:a16="http://schemas.microsoft.com/office/drawing/2014/main" id="{C6143CE3-7E5D-4785-8847-4DFD0542C65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78" name="Text Box 71">
          <a:extLst>
            <a:ext uri="{FF2B5EF4-FFF2-40B4-BE49-F238E27FC236}">
              <a16:creationId xmlns:a16="http://schemas.microsoft.com/office/drawing/2014/main" id="{F9E72419-A855-413A-960D-ED9143220BB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79" name="Text Box 72">
          <a:extLst>
            <a:ext uri="{FF2B5EF4-FFF2-40B4-BE49-F238E27FC236}">
              <a16:creationId xmlns:a16="http://schemas.microsoft.com/office/drawing/2014/main" id="{BEFF19B9-AEAB-44D8-8F3B-01ADE173575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0" name="Text Box 73">
          <a:extLst>
            <a:ext uri="{FF2B5EF4-FFF2-40B4-BE49-F238E27FC236}">
              <a16:creationId xmlns:a16="http://schemas.microsoft.com/office/drawing/2014/main" id="{DFCED6E4-B1D9-4D1B-9D28-AA54B44FF69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81" name="Text Box 46">
          <a:extLst>
            <a:ext uri="{FF2B5EF4-FFF2-40B4-BE49-F238E27FC236}">
              <a16:creationId xmlns:a16="http://schemas.microsoft.com/office/drawing/2014/main" id="{EC06C838-3C83-4D89-AB07-CAAFC544C71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F783C2BE-7396-4189-A8C7-86535706991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83" name="Text Box 46">
          <a:extLst>
            <a:ext uri="{FF2B5EF4-FFF2-40B4-BE49-F238E27FC236}">
              <a16:creationId xmlns:a16="http://schemas.microsoft.com/office/drawing/2014/main" id="{5B543E9B-3E92-49D9-89AA-5061E26842F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53392F5F-3F2E-4A88-92A3-D1C9591C82C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5" name="Text Box 68">
          <a:extLst>
            <a:ext uri="{FF2B5EF4-FFF2-40B4-BE49-F238E27FC236}">
              <a16:creationId xmlns:a16="http://schemas.microsoft.com/office/drawing/2014/main" id="{DA93C62D-E367-450C-940F-D78A87D1492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6" name="Text Box 69">
          <a:extLst>
            <a:ext uri="{FF2B5EF4-FFF2-40B4-BE49-F238E27FC236}">
              <a16:creationId xmlns:a16="http://schemas.microsoft.com/office/drawing/2014/main" id="{B5CC90BD-3203-4B4A-88D7-14E5551160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7" name="Text Box 70">
          <a:extLst>
            <a:ext uri="{FF2B5EF4-FFF2-40B4-BE49-F238E27FC236}">
              <a16:creationId xmlns:a16="http://schemas.microsoft.com/office/drawing/2014/main" id="{141FC7A3-0724-4EE9-AEFF-99DA0A9A8BC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8" name="Text Box 71">
          <a:extLst>
            <a:ext uri="{FF2B5EF4-FFF2-40B4-BE49-F238E27FC236}">
              <a16:creationId xmlns:a16="http://schemas.microsoft.com/office/drawing/2014/main" id="{BAAAA2CA-57D6-4F6C-858A-D210FFC3D3F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89" name="Text Box 72">
          <a:extLst>
            <a:ext uri="{FF2B5EF4-FFF2-40B4-BE49-F238E27FC236}">
              <a16:creationId xmlns:a16="http://schemas.microsoft.com/office/drawing/2014/main" id="{90525F22-EB92-413E-83BE-A2B83A01A2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90" name="Text Box 73">
          <a:extLst>
            <a:ext uri="{FF2B5EF4-FFF2-40B4-BE49-F238E27FC236}">
              <a16:creationId xmlns:a16="http://schemas.microsoft.com/office/drawing/2014/main" id="{C2D0EE6B-B337-4217-92BA-377904E908D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C025C894-DC04-4B74-880A-22779DCE344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5B12271D-E6FB-48B5-BC33-12163E14004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020507C7-4DA9-4DFA-9428-F54D4CD5CBC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8904DBA5-0CBD-4DB6-ADBE-FBDF2D2917E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5" name="Text Box 68">
          <a:extLst>
            <a:ext uri="{FF2B5EF4-FFF2-40B4-BE49-F238E27FC236}">
              <a16:creationId xmlns:a16="http://schemas.microsoft.com/office/drawing/2014/main" id="{241B6C00-E361-4E88-9FC9-72DDD00247F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6" name="Text Box 69">
          <a:extLst>
            <a:ext uri="{FF2B5EF4-FFF2-40B4-BE49-F238E27FC236}">
              <a16:creationId xmlns:a16="http://schemas.microsoft.com/office/drawing/2014/main" id="{1EB3F250-25AE-4385-A1D7-C709D48F049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7" name="Text Box 70">
          <a:extLst>
            <a:ext uri="{FF2B5EF4-FFF2-40B4-BE49-F238E27FC236}">
              <a16:creationId xmlns:a16="http://schemas.microsoft.com/office/drawing/2014/main" id="{68F2BD92-6164-4CD8-9A70-4A03ED66BFA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" name="Text Box 71">
          <a:extLst>
            <a:ext uri="{FF2B5EF4-FFF2-40B4-BE49-F238E27FC236}">
              <a16:creationId xmlns:a16="http://schemas.microsoft.com/office/drawing/2014/main" id="{FD97CA08-B458-413A-B9FD-01913D4D39A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9" name="Text Box 72">
          <a:extLst>
            <a:ext uri="{FF2B5EF4-FFF2-40B4-BE49-F238E27FC236}">
              <a16:creationId xmlns:a16="http://schemas.microsoft.com/office/drawing/2014/main" id="{6C316FF0-3B37-424D-8F58-8D8AE4A3ED8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0" name="Text Box 73">
          <a:extLst>
            <a:ext uri="{FF2B5EF4-FFF2-40B4-BE49-F238E27FC236}">
              <a16:creationId xmlns:a16="http://schemas.microsoft.com/office/drawing/2014/main" id="{F08B62CA-7F2B-45C2-8AE5-24F36545DB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ECE4F083-7A7D-4631-9624-A8937C34D20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CCBC2033-E97C-4AA7-9B80-5BF32A2285D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3" name="Text Box 46">
          <a:extLst>
            <a:ext uri="{FF2B5EF4-FFF2-40B4-BE49-F238E27FC236}">
              <a16:creationId xmlns:a16="http://schemas.microsoft.com/office/drawing/2014/main" id="{5C9D7A0F-4E5D-4D41-A8B9-6A99AEBC573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7B3D928D-62DE-482D-893A-995F9E156B2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43854F5F-E35A-4F7F-9CE2-12B2AB43D445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3896B9A4-7B1A-4130-8FD3-4DB8D2BA23EE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68A566CC-7C1E-4384-ADA8-74E462E16B9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8" name="Text Box 91">
          <a:extLst>
            <a:ext uri="{FF2B5EF4-FFF2-40B4-BE49-F238E27FC236}">
              <a16:creationId xmlns:a16="http://schemas.microsoft.com/office/drawing/2014/main" id="{93C787D7-C5E3-4B41-839F-38B062236CF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067353C0-2857-453A-8E55-39BFADCBF24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0" name="Text Box 91">
          <a:extLst>
            <a:ext uri="{FF2B5EF4-FFF2-40B4-BE49-F238E27FC236}">
              <a16:creationId xmlns:a16="http://schemas.microsoft.com/office/drawing/2014/main" id="{15AB8B96-DA10-4632-A69E-D12E04B2056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1" name="Text Box 46">
          <a:extLst>
            <a:ext uri="{FF2B5EF4-FFF2-40B4-BE49-F238E27FC236}">
              <a16:creationId xmlns:a16="http://schemas.microsoft.com/office/drawing/2014/main" id="{6A51D247-018C-4957-8C4F-3A8083AA82C3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3A490089-5B91-4635-BCB4-9694FC6415D4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3" name="Text Box 68">
          <a:extLst>
            <a:ext uri="{FF2B5EF4-FFF2-40B4-BE49-F238E27FC236}">
              <a16:creationId xmlns:a16="http://schemas.microsoft.com/office/drawing/2014/main" id="{39CB8B3D-BD34-48C4-BBB3-B95627F3D2F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4" name="Text Box 69">
          <a:extLst>
            <a:ext uri="{FF2B5EF4-FFF2-40B4-BE49-F238E27FC236}">
              <a16:creationId xmlns:a16="http://schemas.microsoft.com/office/drawing/2014/main" id="{6ED6268B-EE03-41D9-9284-41BBFF52B70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" name="Text Box 70">
          <a:extLst>
            <a:ext uri="{FF2B5EF4-FFF2-40B4-BE49-F238E27FC236}">
              <a16:creationId xmlns:a16="http://schemas.microsoft.com/office/drawing/2014/main" id="{A789E2CA-89DD-4EAD-8756-C37008E4EC5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6" name="Text Box 71">
          <a:extLst>
            <a:ext uri="{FF2B5EF4-FFF2-40B4-BE49-F238E27FC236}">
              <a16:creationId xmlns:a16="http://schemas.microsoft.com/office/drawing/2014/main" id="{E02C32D5-E561-45EF-94DC-8B420D8E13A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7" name="Text Box 72">
          <a:extLst>
            <a:ext uri="{FF2B5EF4-FFF2-40B4-BE49-F238E27FC236}">
              <a16:creationId xmlns:a16="http://schemas.microsoft.com/office/drawing/2014/main" id="{22AB63F0-C971-45AF-8FAA-047160ED96C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" name="Text Box 73">
          <a:extLst>
            <a:ext uri="{FF2B5EF4-FFF2-40B4-BE49-F238E27FC236}">
              <a16:creationId xmlns:a16="http://schemas.microsoft.com/office/drawing/2014/main" id="{8C38ED89-D479-4796-AF4C-CB3D46DA4C5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9" name="Text Box 46">
          <a:extLst>
            <a:ext uri="{FF2B5EF4-FFF2-40B4-BE49-F238E27FC236}">
              <a16:creationId xmlns:a16="http://schemas.microsoft.com/office/drawing/2014/main" id="{2F305734-CAFB-4DEF-B487-D34408567F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4BEAF8AF-7C66-4DD5-97B7-6FA609E4022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1" name="Text Box 46">
          <a:extLst>
            <a:ext uri="{FF2B5EF4-FFF2-40B4-BE49-F238E27FC236}">
              <a16:creationId xmlns:a16="http://schemas.microsoft.com/office/drawing/2014/main" id="{945CBDCC-9ABE-4C92-924F-5780BD6D585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2" name="Text Box 43">
          <a:extLst>
            <a:ext uri="{FF2B5EF4-FFF2-40B4-BE49-F238E27FC236}">
              <a16:creationId xmlns:a16="http://schemas.microsoft.com/office/drawing/2014/main" id="{418168F4-4D1D-473E-B3AE-EE0E3EDD327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" name="Text Box 68">
          <a:extLst>
            <a:ext uri="{FF2B5EF4-FFF2-40B4-BE49-F238E27FC236}">
              <a16:creationId xmlns:a16="http://schemas.microsoft.com/office/drawing/2014/main" id="{7FCE714A-1557-46ED-B660-EF6E20C4E73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4" name="Text Box 69">
          <a:extLst>
            <a:ext uri="{FF2B5EF4-FFF2-40B4-BE49-F238E27FC236}">
              <a16:creationId xmlns:a16="http://schemas.microsoft.com/office/drawing/2014/main" id="{696F30D8-20D3-49A1-B62D-2D9FB3673DD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5" name="Text Box 70">
          <a:extLst>
            <a:ext uri="{FF2B5EF4-FFF2-40B4-BE49-F238E27FC236}">
              <a16:creationId xmlns:a16="http://schemas.microsoft.com/office/drawing/2014/main" id="{7E60EB80-BAF2-4E53-BCE8-50D3747F68E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" name="Text Box 71">
          <a:extLst>
            <a:ext uri="{FF2B5EF4-FFF2-40B4-BE49-F238E27FC236}">
              <a16:creationId xmlns:a16="http://schemas.microsoft.com/office/drawing/2014/main" id="{1CD2696B-3CFF-43EF-BB62-F75DD1DCA2A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7" name="Text Box 72">
          <a:extLst>
            <a:ext uri="{FF2B5EF4-FFF2-40B4-BE49-F238E27FC236}">
              <a16:creationId xmlns:a16="http://schemas.microsoft.com/office/drawing/2014/main" id="{7B192B93-51D0-4FF5-86F8-90F82FB146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8" name="Text Box 73">
          <a:extLst>
            <a:ext uri="{FF2B5EF4-FFF2-40B4-BE49-F238E27FC236}">
              <a16:creationId xmlns:a16="http://schemas.microsoft.com/office/drawing/2014/main" id="{F6294720-DB7A-4A72-8F1D-D935C2B01D7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1D62A24B-31FA-413C-A265-1402636711D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0" name="Text Box 43">
          <a:extLst>
            <a:ext uri="{FF2B5EF4-FFF2-40B4-BE49-F238E27FC236}">
              <a16:creationId xmlns:a16="http://schemas.microsoft.com/office/drawing/2014/main" id="{57235E6E-2E23-46FB-B737-7202DD85880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1" name="Text Box 46">
          <a:extLst>
            <a:ext uri="{FF2B5EF4-FFF2-40B4-BE49-F238E27FC236}">
              <a16:creationId xmlns:a16="http://schemas.microsoft.com/office/drawing/2014/main" id="{C63A2DAE-01AE-41C0-B55F-CF403007BF6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3D360F6B-3D65-4C4F-A2E2-0E6F532FE2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40BEC75A-F659-4C6A-9319-C1D2BD999E3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67585662-54E8-41C9-87C1-A61C1399F77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4721CE3F-6E08-4785-98AD-4958E3EE1F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C5020B3D-ECFB-4B3B-9F86-143935965FF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7A7B4D4A-8600-4AFC-9253-79A8BCD40B7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01060EB4-33DA-45E9-9E31-6D8C603A69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3A8A1CF7-A9C6-4AD2-9AB5-47996987562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1DC07B0E-09A8-4697-81B2-6456042AE48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1" name="Text Box 46">
          <a:extLst>
            <a:ext uri="{FF2B5EF4-FFF2-40B4-BE49-F238E27FC236}">
              <a16:creationId xmlns:a16="http://schemas.microsoft.com/office/drawing/2014/main" id="{207F94A6-FB83-4D30-AD9B-0A2043A742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2" name="Text Box 43">
          <a:extLst>
            <a:ext uri="{FF2B5EF4-FFF2-40B4-BE49-F238E27FC236}">
              <a16:creationId xmlns:a16="http://schemas.microsoft.com/office/drawing/2014/main" id="{EE2AD93B-A355-4CDF-ACB0-E49981B51B1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3" name="Text Box 65">
          <a:extLst>
            <a:ext uri="{FF2B5EF4-FFF2-40B4-BE49-F238E27FC236}">
              <a16:creationId xmlns:a16="http://schemas.microsoft.com/office/drawing/2014/main" id="{A880CAD3-CBC8-4151-B069-9DA751894A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4" name="Text Box 91">
          <a:extLst>
            <a:ext uri="{FF2B5EF4-FFF2-40B4-BE49-F238E27FC236}">
              <a16:creationId xmlns:a16="http://schemas.microsoft.com/office/drawing/2014/main" id="{6F419372-27A9-4D07-ADF0-818265F9232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5" name="Text Box 65">
          <a:extLst>
            <a:ext uri="{FF2B5EF4-FFF2-40B4-BE49-F238E27FC236}">
              <a16:creationId xmlns:a16="http://schemas.microsoft.com/office/drawing/2014/main" id="{DCA17304-88E2-4133-88AA-EA79967F4C1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6" name="Text Box 91">
          <a:extLst>
            <a:ext uri="{FF2B5EF4-FFF2-40B4-BE49-F238E27FC236}">
              <a16:creationId xmlns:a16="http://schemas.microsoft.com/office/drawing/2014/main" id="{C336BD7A-B2A7-4CB4-8FB9-3A6D704C99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7265EF4F-1ADD-4132-9BC8-84C22CE4C3DC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89A09F32-21E9-4F0C-B732-60E6F7E78B39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" name="Text Box 68">
          <a:extLst>
            <a:ext uri="{FF2B5EF4-FFF2-40B4-BE49-F238E27FC236}">
              <a16:creationId xmlns:a16="http://schemas.microsoft.com/office/drawing/2014/main" id="{C03ACA10-090A-4709-8455-AE70AB86FE1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0" name="Text Box 69">
          <a:extLst>
            <a:ext uri="{FF2B5EF4-FFF2-40B4-BE49-F238E27FC236}">
              <a16:creationId xmlns:a16="http://schemas.microsoft.com/office/drawing/2014/main" id="{740F6C0A-64F0-4B97-9474-B014EE3BCC9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" name="Text Box 70">
          <a:extLst>
            <a:ext uri="{FF2B5EF4-FFF2-40B4-BE49-F238E27FC236}">
              <a16:creationId xmlns:a16="http://schemas.microsoft.com/office/drawing/2014/main" id="{1EF48579-2B3F-40A4-9443-012A39324B3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" name="Text Box 71">
          <a:extLst>
            <a:ext uri="{FF2B5EF4-FFF2-40B4-BE49-F238E27FC236}">
              <a16:creationId xmlns:a16="http://schemas.microsoft.com/office/drawing/2014/main" id="{1807045D-AD45-4CF0-AF7C-A1A710D189E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3" name="Text Box 72">
          <a:extLst>
            <a:ext uri="{FF2B5EF4-FFF2-40B4-BE49-F238E27FC236}">
              <a16:creationId xmlns:a16="http://schemas.microsoft.com/office/drawing/2014/main" id="{FF4656A4-5003-4CEF-8C6B-F3A32B66394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4" name="Text Box 73">
          <a:extLst>
            <a:ext uri="{FF2B5EF4-FFF2-40B4-BE49-F238E27FC236}">
              <a16:creationId xmlns:a16="http://schemas.microsoft.com/office/drawing/2014/main" id="{557CE152-03C8-4D01-BDE9-2E652256871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5" name="Text Box 46">
          <a:extLst>
            <a:ext uri="{FF2B5EF4-FFF2-40B4-BE49-F238E27FC236}">
              <a16:creationId xmlns:a16="http://schemas.microsoft.com/office/drawing/2014/main" id="{7AE87B37-6D80-41DA-8DB9-79766DA222B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7F4E9978-B58A-4ED3-A128-7CEED6E9B12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6B50B0BB-DAE7-4DC9-BA00-8B63A40D79A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8" name="Text Box 43">
          <a:extLst>
            <a:ext uri="{FF2B5EF4-FFF2-40B4-BE49-F238E27FC236}">
              <a16:creationId xmlns:a16="http://schemas.microsoft.com/office/drawing/2014/main" id="{B259074D-4CC3-4E68-9E04-AC6744BB05A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044BC038-37FD-4F69-B844-BDF149B0F35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805B419A-1AB2-4535-AE65-4660B3D6F65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F8AD94D8-1A4E-4771-8D3A-9F9BA22F44E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39308269-4755-4C93-87F1-FAACAC038C6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F57451CB-77C7-418E-B8DF-C95FCD928E2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4A087F08-357F-4AF2-8396-FBDFAC20CB0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65" name="Text Box 46">
          <a:extLst>
            <a:ext uri="{FF2B5EF4-FFF2-40B4-BE49-F238E27FC236}">
              <a16:creationId xmlns:a16="http://schemas.microsoft.com/office/drawing/2014/main" id="{9440337D-0E91-49AE-A841-6E4F38A1527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66" name="Text Box 43">
          <a:extLst>
            <a:ext uri="{FF2B5EF4-FFF2-40B4-BE49-F238E27FC236}">
              <a16:creationId xmlns:a16="http://schemas.microsoft.com/office/drawing/2014/main" id="{56E2B6BD-1A5C-47E0-AAAA-9EE6C23328D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67" name="Text Box 46">
          <a:extLst>
            <a:ext uri="{FF2B5EF4-FFF2-40B4-BE49-F238E27FC236}">
              <a16:creationId xmlns:a16="http://schemas.microsoft.com/office/drawing/2014/main" id="{5F1FAB1C-DB4E-47A7-B1FB-6AE7983DFD9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BD9DA380-0653-4C6C-9776-FE8C2B6F604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CC0018B3-B6AC-4FC3-A600-3D347AE4F30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C5FFEA9E-FC69-4452-B0AD-12E2C24A1C0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94EE3766-34C6-4916-99FB-F0D0954715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E27ADD37-14AA-404B-B088-275BF34EB0F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52178888-7F0B-4479-A0EF-27D3FAF752A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39405D08-C434-4236-910F-1003E553EF6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6C3D4CFF-EB3F-48AE-80DE-B77477F4DD3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76F3A845-21EA-4380-B8E0-866BEE8E3F6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77" name="Text Box 43">
          <a:extLst>
            <a:ext uri="{FF2B5EF4-FFF2-40B4-BE49-F238E27FC236}">
              <a16:creationId xmlns:a16="http://schemas.microsoft.com/office/drawing/2014/main" id="{1FDA2153-4C1B-4CCD-A245-CD32D7DA9C8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78" name="Text Box 10">
          <a:extLst>
            <a:ext uri="{FF2B5EF4-FFF2-40B4-BE49-F238E27FC236}">
              <a16:creationId xmlns:a16="http://schemas.microsoft.com/office/drawing/2014/main" id="{302E61E4-F914-4D15-B1F5-11EECD30526F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78D6D808-E77E-4661-9100-5F6CD7D9058E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80" name="Text Box 65">
          <a:extLst>
            <a:ext uri="{FF2B5EF4-FFF2-40B4-BE49-F238E27FC236}">
              <a16:creationId xmlns:a16="http://schemas.microsoft.com/office/drawing/2014/main" id="{07772833-592C-4238-B793-C2B3013567D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81" name="Text Box 91">
          <a:extLst>
            <a:ext uri="{FF2B5EF4-FFF2-40B4-BE49-F238E27FC236}">
              <a16:creationId xmlns:a16="http://schemas.microsoft.com/office/drawing/2014/main" id="{E1B014A7-051F-4B56-A357-14C847C17BD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82" name="Text Box 65">
          <a:extLst>
            <a:ext uri="{FF2B5EF4-FFF2-40B4-BE49-F238E27FC236}">
              <a16:creationId xmlns:a16="http://schemas.microsoft.com/office/drawing/2014/main" id="{17B1BD85-C115-41D9-BD3C-60F57A3D15D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83" name="Text Box 91">
          <a:extLst>
            <a:ext uri="{FF2B5EF4-FFF2-40B4-BE49-F238E27FC236}">
              <a16:creationId xmlns:a16="http://schemas.microsoft.com/office/drawing/2014/main" id="{DCCCD15B-F223-4DDF-B143-1BAAECE7D1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AF2AA64C-0218-4C16-B731-65EC165DCF00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85" name="Text Box 43">
          <a:extLst>
            <a:ext uri="{FF2B5EF4-FFF2-40B4-BE49-F238E27FC236}">
              <a16:creationId xmlns:a16="http://schemas.microsoft.com/office/drawing/2014/main" id="{D33F17F8-1B41-4F51-A0BE-218B59B593B2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86" name="Text Box 68">
          <a:extLst>
            <a:ext uri="{FF2B5EF4-FFF2-40B4-BE49-F238E27FC236}">
              <a16:creationId xmlns:a16="http://schemas.microsoft.com/office/drawing/2014/main" id="{3E54C484-1E95-4EB1-94AE-D95C4665DFD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87" name="Text Box 69">
          <a:extLst>
            <a:ext uri="{FF2B5EF4-FFF2-40B4-BE49-F238E27FC236}">
              <a16:creationId xmlns:a16="http://schemas.microsoft.com/office/drawing/2014/main" id="{37C72FA0-555E-4556-ABD7-3727B12E16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88" name="Text Box 70">
          <a:extLst>
            <a:ext uri="{FF2B5EF4-FFF2-40B4-BE49-F238E27FC236}">
              <a16:creationId xmlns:a16="http://schemas.microsoft.com/office/drawing/2014/main" id="{73B13EB3-6176-4E67-830D-02F3784AE61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89" name="Text Box 71">
          <a:extLst>
            <a:ext uri="{FF2B5EF4-FFF2-40B4-BE49-F238E27FC236}">
              <a16:creationId xmlns:a16="http://schemas.microsoft.com/office/drawing/2014/main" id="{A4EF3426-622D-4A3C-BA4A-966A5637BC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0" name="Text Box 72">
          <a:extLst>
            <a:ext uri="{FF2B5EF4-FFF2-40B4-BE49-F238E27FC236}">
              <a16:creationId xmlns:a16="http://schemas.microsoft.com/office/drawing/2014/main" id="{026D6E08-C595-4E86-B9DF-C69F23D2E2C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1" name="Text Box 73">
          <a:extLst>
            <a:ext uri="{FF2B5EF4-FFF2-40B4-BE49-F238E27FC236}">
              <a16:creationId xmlns:a16="http://schemas.microsoft.com/office/drawing/2014/main" id="{4D48BE16-F0E7-43F7-A5AC-3A28A6926A7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7952FEF5-5DF2-413C-ACE2-3D1710FD6D0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492ACCE7-C243-4A53-8347-F6840FD35B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3C00B50B-7291-45C4-86DA-C2F48028C70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95" name="Text Box 43">
          <a:extLst>
            <a:ext uri="{FF2B5EF4-FFF2-40B4-BE49-F238E27FC236}">
              <a16:creationId xmlns:a16="http://schemas.microsoft.com/office/drawing/2014/main" id="{2A27CD93-E2F3-47BB-AB62-D5C5AE779F5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C2AAC15C-EB08-4DF0-A6DD-E208C412482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BE9E4D12-02A1-49F5-98B1-16040C5D010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B9BBE1BD-EC02-4242-B3DB-D7CD4FA72D8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173F4F58-B1B8-43F3-82FE-2F9FA672FA5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389471DD-AC2B-43FC-B7A7-BC157DECBEB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07E2615A-5C86-45EE-8EE9-F2C10B19CA0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B8224195-4F71-486C-9269-9EFCD8CBE57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2B2369F2-4F91-476C-8E11-C5F1B0F26B0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0CE29451-3628-47C5-B572-1112327AA6B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5A099281-A8A9-4AB0-B50E-E70D075C6D6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54EB6FA8-A891-4B07-989B-C59E36C4A00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74966636-9B7F-4D3A-A1C0-BD7553A2C62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FBDADE19-5C7C-415A-8D3F-AE7F493CB5E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9B4AD2E2-C236-4123-90D3-A22B57B061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EA153B2B-FBE3-43F0-8D44-EC00147464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E1D4A7A5-D239-43A6-8077-EB45339A2A1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02E1863C-BA47-4A46-BE04-47617881965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7C6A1690-26E9-4A09-B2EB-4BE76AADDB0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626D084B-EA92-4101-8D0D-A6A8A78EFC7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15" name="Text Box 43">
          <a:extLst>
            <a:ext uri="{FF2B5EF4-FFF2-40B4-BE49-F238E27FC236}">
              <a16:creationId xmlns:a16="http://schemas.microsoft.com/office/drawing/2014/main" id="{7FD5FB86-6D88-47EF-90A7-186E3C79B32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67050452-6800-4C3D-BA8F-47D10EAF4502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17" name="Text Box 65">
          <a:extLst>
            <a:ext uri="{FF2B5EF4-FFF2-40B4-BE49-F238E27FC236}">
              <a16:creationId xmlns:a16="http://schemas.microsoft.com/office/drawing/2014/main" id="{2B7A0B93-ED7E-464A-996A-598FFD39D8D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18" name="Text Box 91">
          <a:extLst>
            <a:ext uri="{FF2B5EF4-FFF2-40B4-BE49-F238E27FC236}">
              <a16:creationId xmlns:a16="http://schemas.microsoft.com/office/drawing/2014/main" id="{EFF12A9C-032A-416D-BEDA-1F6FB0A46C9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19" name="Text Box 65">
          <a:extLst>
            <a:ext uri="{FF2B5EF4-FFF2-40B4-BE49-F238E27FC236}">
              <a16:creationId xmlns:a16="http://schemas.microsoft.com/office/drawing/2014/main" id="{52262D2A-9FC9-4773-B614-4B1382B330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EDBEB493-2CA4-4964-B207-47731B95A55B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6A6C4EA2-216B-4EE4-A473-1F1639B95CF2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DB10A717-1EB0-46BA-B0FB-B39F4C1ACB7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3E09B71D-487A-4625-A585-51E025E0EDF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E99892D6-089B-4BC8-8232-F58A6B3D71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54EDD151-EDCE-43B9-9E43-B781853A750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BC238FCB-C757-4D99-A04A-002760B54D4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5E5EDAA1-045A-495C-AFEC-3283E780449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A9C5EBE2-2E34-44C6-8A4D-0CEDF0A09E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9737B6C2-AE29-4FF0-B894-7B39EE61254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3237082D-8D93-4A9D-ADD9-B462FDDBCF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B8EDC59F-C64E-4CCC-862F-738BBF32F12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35229D1F-7F09-482D-89B5-20FFC0DBF33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B9436EDB-A8A2-4169-96C0-CBB508CE5D2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3D31E854-3D77-4416-A66C-6781186EA27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48208673-B9BD-4DEB-8B82-6884EA3640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A9EDFBE8-2892-4A1F-90D2-3F72841C5E9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B2799F62-2ABF-4309-ABF7-8804288A406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1A5CD03-FE05-4DE2-A71D-173A0EFA854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C766A07A-F679-4BF2-9569-FB1E2FAD47C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B74D3FB7-7052-4B47-9799-43A81D733B4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B5CB28C8-F916-45C3-A029-A59AC1132F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2" name="Text Box 68">
          <a:extLst>
            <a:ext uri="{FF2B5EF4-FFF2-40B4-BE49-F238E27FC236}">
              <a16:creationId xmlns:a16="http://schemas.microsoft.com/office/drawing/2014/main" id="{FD44CB87-2C38-4766-BDA5-D9CAE6B2571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3" name="Text Box 69">
          <a:extLst>
            <a:ext uri="{FF2B5EF4-FFF2-40B4-BE49-F238E27FC236}">
              <a16:creationId xmlns:a16="http://schemas.microsoft.com/office/drawing/2014/main" id="{340B2E0D-E6AF-435E-B426-71006A4683A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4" name="Text Box 70">
          <a:extLst>
            <a:ext uri="{FF2B5EF4-FFF2-40B4-BE49-F238E27FC236}">
              <a16:creationId xmlns:a16="http://schemas.microsoft.com/office/drawing/2014/main" id="{11E28952-95DB-43FC-B068-F2A1CB53DA8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5" name="Text Box 71">
          <a:extLst>
            <a:ext uri="{FF2B5EF4-FFF2-40B4-BE49-F238E27FC236}">
              <a16:creationId xmlns:a16="http://schemas.microsoft.com/office/drawing/2014/main" id="{6480FEDB-CE76-46DC-A075-1A44E516B55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6" name="Text Box 72">
          <a:extLst>
            <a:ext uri="{FF2B5EF4-FFF2-40B4-BE49-F238E27FC236}">
              <a16:creationId xmlns:a16="http://schemas.microsoft.com/office/drawing/2014/main" id="{89921AFC-BF37-4838-9E9C-455B7FD951C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647" name="Text Box 73">
          <a:extLst>
            <a:ext uri="{FF2B5EF4-FFF2-40B4-BE49-F238E27FC236}">
              <a16:creationId xmlns:a16="http://schemas.microsoft.com/office/drawing/2014/main" id="{D5D0AA0D-0622-41A3-88D1-9CE0662B1EB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2BBFC785-09F6-4D7D-A7EA-ECF06EBFEE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B32B9390-9B00-419E-A8F4-059F152616C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id="{CA19C964-D409-4D4A-803F-49D947FA9B5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51" name="Text Box 43">
          <a:extLst>
            <a:ext uri="{FF2B5EF4-FFF2-40B4-BE49-F238E27FC236}">
              <a16:creationId xmlns:a16="http://schemas.microsoft.com/office/drawing/2014/main" id="{4E637809-76A8-463D-B7BD-FF1CDBBB133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3661D321-9562-4491-BA6E-B51E50ACB17E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53" name="Text Box 65">
          <a:extLst>
            <a:ext uri="{FF2B5EF4-FFF2-40B4-BE49-F238E27FC236}">
              <a16:creationId xmlns:a16="http://schemas.microsoft.com/office/drawing/2014/main" id="{C540958F-CC54-459B-9DA0-9EFB507DB1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54" name="Text Box 91">
          <a:extLst>
            <a:ext uri="{FF2B5EF4-FFF2-40B4-BE49-F238E27FC236}">
              <a16:creationId xmlns:a16="http://schemas.microsoft.com/office/drawing/2014/main" id="{68676FFD-0DC5-4BA7-927A-FEE1F697C59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655" name="Text Box 65">
          <a:extLst>
            <a:ext uri="{FF2B5EF4-FFF2-40B4-BE49-F238E27FC236}">
              <a16:creationId xmlns:a16="http://schemas.microsoft.com/office/drawing/2014/main" id="{58F93DBA-F4EA-4435-9A81-F87AF272900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D5DC58FD-F8ED-45CC-86CA-2C0DABA3D866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993047F2-CFB1-472E-B227-C13BA11A6B0A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9A6FBA0C-A9A2-4EF6-ADBF-645264B5863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F6C608A4-6FC9-4747-900E-FD695CC3793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3C3FA8FC-7AAB-4CB1-9E1F-C65D78AC0F4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3FF85AE1-62B7-4776-8501-0AF4A84B9ED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D1F96943-8898-4823-8239-DE3841563E9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64888407-610E-4064-AC5E-5BAC45C1E73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E2B2BB76-66A5-4704-8B59-2E221985B9D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C6912B0E-694B-49D7-A2CD-9DDDE3615DA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62B0EBA6-A41A-4897-8F07-AC3C72343D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073AC020-0FA1-40CC-8E41-747D6A3F1A5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8" name="Text Box 68">
          <a:extLst>
            <a:ext uri="{FF2B5EF4-FFF2-40B4-BE49-F238E27FC236}">
              <a16:creationId xmlns:a16="http://schemas.microsoft.com/office/drawing/2014/main" id="{21511577-2B33-4D49-B2DB-0068DA26DE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69" name="Text Box 69">
          <a:extLst>
            <a:ext uri="{FF2B5EF4-FFF2-40B4-BE49-F238E27FC236}">
              <a16:creationId xmlns:a16="http://schemas.microsoft.com/office/drawing/2014/main" id="{5FEE9DDE-C6F8-4C7A-A723-05C4D9D0C1F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70" name="Text Box 70">
          <a:extLst>
            <a:ext uri="{FF2B5EF4-FFF2-40B4-BE49-F238E27FC236}">
              <a16:creationId xmlns:a16="http://schemas.microsoft.com/office/drawing/2014/main" id="{23E4911B-2549-496D-ACF7-A2896A7215B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71" name="Text Box 71">
          <a:extLst>
            <a:ext uri="{FF2B5EF4-FFF2-40B4-BE49-F238E27FC236}">
              <a16:creationId xmlns:a16="http://schemas.microsoft.com/office/drawing/2014/main" id="{533FC806-6FB5-45FE-A608-EA994B4E40B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72" name="Text Box 72">
          <a:extLst>
            <a:ext uri="{FF2B5EF4-FFF2-40B4-BE49-F238E27FC236}">
              <a16:creationId xmlns:a16="http://schemas.microsoft.com/office/drawing/2014/main" id="{AE5D3A24-2DFE-40F6-9359-BCCA8E571F2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673" name="Text Box 73">
          <a:extLst>
            <a:ext uri="{FF2B5EF4-FFF2-40B4-BE49-F238E27FC236}">
              <a16:creationId xmlns:a16="http://schemas.microsoft.com/office/drawing/2014/main" id="{75D8B72D-3CED-4763-8734-502F3C7C91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BF944E29-A5AB-46D6-8E28-4C34D1A9E42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AE57D265-4820-4A5E-8731-88324C8B0B2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2A710E61-779F-41EF-9825-577A1724C06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4F8B0E11-52E7-4EE4-84A7-40C35FB371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78" name="Text Box 68">
          <a:extLst>
            <a:ext uri="{FF2B5EF4-FFF2-40B4-BE49-F238E27FC236}">
              <a16:creationId xmlns:a16="http://schemas.microsoft.com/office/drawing/2014/main" id="{09A5AD8C-1144-418C-9811-F31CB3E47FC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79" name="Text Box 69">
          <a:extLst>
            <a:ext uri="{FF2B5EF4-FFF2-40B4-BE49-F238E27FC236}">
              <a16:creationId xmlns:a16="http://schemas.microsoft.com/office/drawing/2014/main" id="{5D36EFEB-F74B-4452-BC0C-F4D8F591A24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80" name="Text Box 70">
          <a:extLst>
            <a:ext uri="{FF2B5EF4-FFF2-40B4-BE49-F238E27FC236}">
              <a16:creationId xmlns:a16="http://schemas.microsoft.com/office/drawing/2014/main" id="{F5D37D8E-16D2-4406-A3B0-96CD13A057A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81" name="Text Box 71">
          <a:extLst>
            <a:ext uri="{FF2B5EF4-FFF2-40B4-BE49-F238E27FC236}">
              <a16:creationId xmlns:a16="http://schemas.microsoft.com/office/drawing/2014/main" id="{7BC83765-62CE-42CA-9E9D-945DB07D447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82" name="Text Box 72">
          <a:extLst>
            <a:ext uri="{FF2B5EF4-FFF2-40B4-BE49-F238E27FC236}">
              <a16:creationId xmlns:a16="http://schemas.microsoft.com/office/drawing/2014/main" id="{071C9656-6DE3-4A46-9CDB-F5F3E98270D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683" name="Text Box 73">
          <a:extLst>
            <a:ext uri="{FF2B5EF4-FFF2-40B4-BE49-F238E27FC236}">
              <a16:creationId xmlns:a16="http://schemas.microsoft.com/office/drawing/2014/main" id="{E905DBAE-6D0E-4C88-AA01-8AB389B6B4F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F5D83126-970A-4E0D-B209-1104589ECF2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2AEA10DE-8B6A-4E55-8109-6FCD72CBC4D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18C2238A-35D9-4156-91CD-59E84467C26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A5C3399A-934F-4B2E-A56C-B94DFEEE592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A54F5AE1-EE01-4C22-BED8-CA5243F1788C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id="{B90BE86E-5BAC-43C6-836B-A6D5037873C1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690" name="Text Box 65">
          <a:extLst>
            <a:ext uri="{FF2B5EF4-FFF2-40B4-BE49-F238E27FC236}">
              <a16:creationId xmlns:a16="http://schemas.microsoft.com/office/drawing/2014/main" id="{A05456C8-F8A7-4A4F-B96D-1F0F5658B37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691" name="Text Box 91">
          <a:extLst>
            <a:ext uri="{FF2B5EF4-FFF2-40B4-BE49-F238E27FC236}">
              <a16:creationId xmlns:a16="http://schemas.microsoft.com/office/drawing/2014/main" id="{8F73151F-1B50-4E48-856E-34F81C9BCF4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id="{2AFE83F8-8DD6-40B9-97BB-D49A8FD0792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693" name="Text Box 91">
          <a:extLst>
            <a:ext uri="{FF2B5EF4-FFF2-40B4-BE49-F238E27FC236}">
              <a16:creationId xmlns:a16="http://schemas.microsoft.com/office/drawing/2014/main" id="{18D2A591-4F79-460E-AB2B-768C00EDE5D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76182C6-7A58-43E4-9926-011FDB3D2DF6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9E37F3E9-0453-42BA-A47C-540671AAEC0C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2902B832-903A-46D5-B54D-3AAE51EFB7A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1C324CCD-492E-4E18-B1C0-98587AD0528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623BB3E2-4827-42C5-8221-C0374EC4C49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8D1D0835-19E3-4F67-8AF8-CFE7728E44E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BFFBD437-E485-4641-B9B8-BEBDD3E6AA3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9A2DCAAE-88E6-49C9-8D81-79C61F520E3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3D632EB6-6929-419D-A06D-0C9088D0B40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CE3F6255-4116-41BB-9506-9876402678F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6AAE10FE-E1E3-4678-B5D3-7E0C2458860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DB75B6A1-E035-4A7A-B162-FC249DF2F92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6" name="Text Box 68">
          <a:extLst>
            <a:ext uri="{FF2B5EF4-FFF2-40B4-BE49-F238E27FC236}">
              <a16:creationId xmlns:a16="http://schemas.microsoft.com/office/drawing/2014/main" id="{60AB5DB5-3806-4E3B-B090-E56052A6906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7" name="Text Box 69">
          <a:extLst>
            <a:ext uri="{FF2B5EF4-FFF2-40B4-BE49-F238E27FC236}">
              <a16:creationId xmlns:a16="http://schemas.microsoft.com/office/drawing/2014/main" id="{213D008E-0C43-4C9A-B414-F21AD7C0065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8" name="Text Box 70">
          <a:extLst>
            <a:ext uri="{FF2B5EF4-FFF2-40B4-BE49-F238E27FC236}">
              <a16:creationId xmlns:a16="http://schemas.microsoft.com/office/drawing/2014/main" id="{1D5D32AC-44EE-4C9D-AFC9-43FDA9EF837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09" name="Text Box 71">
          <a:extLst>
            <a:ext uri="{FF2B5EF4-FFF2-40B4-BE49-F238E27FC236}">
              <a16:creationId xmlns:a16="http://schemas.microsoft.com/office/drawing/2014/main" id="{ADD9EA85-87E8-4652-B0B7-20DCD032DDD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10" name="Text Box 72">
          <a:extLst>
            <a:ext uri="{FF2B5EF4-FFF2-40B4-BE49-F238E27FC236}">
              <a16:creationId xmlns:a16="http://schemas.microsoft.com/office/drawing/2014/main" id="{15277BFC-28B4-4EF6-88B9-8E3C68867B9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11" name="Text Box 73">
          <a:extLst>
            <a:ext uri="{FF2B5EF4-FFF2-40B4-BE49-F238E27FC236}">
              <a16:creationId xmlns:a16="http://schemas.microsoft.com/office/drawing/2014/main" id="{B8AF0592-0CF3-4354-B682-E70C65F8F08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E0E33C07-906B-41D5-9861-1352E45EED4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1E4C5BE0-0FEC-4FF7-A763-CE26E729A79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03CB77F1-68C9-4439-9219-478D2602CDB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6AE5DF18-7C6F-4729-9D27-022E811889E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16" name="Text Box 68">
          <a:extLst>
            <a:ext uri="{FF2B5EF4-FFF2-40B4-BE49-F238E27FC236}">
              <a16:creationId xmlns:a16="http://schemas.microsoft.com/office/drawing/2014/main" id="{D4770EB9-CDB4-43A3-83A7-B9C9A3D27F6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17" name="Text Box 69">
          <a:extLst>
            <a:ext uri="{FF2B5EF4-FFF2-40B4-BE49-F238E27FC236}">
              <a16:creationId xmlns:a16="http://schemas.microsoft.com/office/drawing/2014/main" id="{DD292255-546E-4F66-9CF5-AC6C4751D92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18" name="Text Box 70">
          <a:extLst>
            <a:ext uri="{FF2B5EF4-FFF2-40B4-BE49-F238E27FC236}">
              <a16:creationId xmlns:a16="http://schemas.microsoft.com/office/drawing/2014/main" id="{256D43AA-FD61-44BB-B72A-1CFBA8BAF4A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19" name="Text Box 71">
          <a:extLst>
            <a:ext uri="{FF2B5EF4-FFF2-40B4-BE49-F238E27FC236}">
              <a16:creationId xmlns:a16="http://schemas.microsoft.com/office/drawing/2014/main" id="{D67B06AE-2358-4FFC-9E11-7E3B3597E50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20" name="Text Box 72">
          <a:extLst>
            <a:ext uri="{FF2B5EF4-FFF2-40B4-BE49-F238E27FC236}">
              <a16:creationId xmlns:a16="http://schemas.microsoft.com/office/drawing/2014/main" id="{D3344F2E-0EBB-4D5D-BCD5-9E38F85B726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21" name="Text Box 73">
          <a:extLst>
            <a:ext uri="{FF2B5EF4-FFF2-40B4-BE49-F238E27FC236}">
              <a16:creationId xmlns:a16="http://schemas.microsoft.com/office/drawing/2014/main" id="{9BCF2640-F3C7-4648-BF57-5E46558BB34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6B752CB3-008B-41CF-A6DB-C69F9F74623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57D1585A-F69F-4E77-AC7D-2BEA21C469E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080487A7-11ED-406B-9C5E-D474C9D8EA6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90F893BF-58AF-4CBE-85C1-1825E2D4185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7212BB5A-7BF1-4BED-A307-A009892A8F7D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id="{D112635D-1040-4EF8-A093-60B59E26B413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28" name="Text Box 65">
          <a:extLst>
            <a:ext uri="{FF2B5EF4-FFF2-40B4-BE49-F238E27FC236}">
              <a16:creationId xmlns:a16="http://schemas.microsoft.com/office/drawing/2014/main" id="{207AE706-1F00-4974-B36C-8CDC45C9A3F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29" name="Text Box 91">
          <a:extLst>
            <a:ext uri="{FF2B5EF4-FFF2-40B4-BE49-F238E27FC236}">
              <a16:creationId xmlns:a16="http://schemas.microsoft.com/office/drawing/2014/main" id="{33DFF270-0873-4575-9EBD-35E7508F938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30" name="Text Box 65">
          <a:extLst>
            <a:ext uri="{FF2B5EF4-FFF2-40B4-BE49-F238E27FC236}">
              <a16:creationId xmlns:a16="http://schemas.microsoft.com/office/drawing/2014/main" id="{8C96BC64-144C-4472-B620-CE1731D5815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31" name="Text Box 91">
          <a:extLst>
            <a:ext uri="{FF2B5EF4-FFF2-40B4-BE49-F238E27FC236}">
              <a16:creationId xmlns:a16="http://schemas.microsoft.com/office/drawing/2014/main" id="{F9EA41CE-7B83-42EB-B573-3C6F3CC4348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A4FEAC2B-5F06-4607-92F3-9CA99B20824A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2346A15-D14A-4C45-B17C-C83817A36E09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EFA68329-6E80-4D4E-A00A-90E326D3DF9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425D2FC4-0A6C-4353-AD6B-8FF16C1822F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6" name="Text Box 70">
          <a:extLst>
            <a:ext uri="{FF2B5EF4-FFF2-40B4-BE49-F238E27FC236}">
              <a16:creationId xmlns:a16="http://schemas.microsoft.com/office/drawing/2014/main" id="{9307B616-8131-4715-9082-CD0DF5B6BBD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7" name="Text Box 71">
          <a:extLst>
            <a:ext uri="{FF2B5EF4-FFF2-40B4-BE49-F238E27FC236}">
              <a16:creationId xmlns:a16="http://schemas.microsoft.com/office/drawing/2014/main" id="{A9160B4D-347E-4B41-A094-75A1C8F5829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8" name="Text Box 72">
          <a:extLst>
            <a:ext uri="{FF2B5EF4-FFF2-40B4-BE49-F238E27FC236}">
              <a16:creationId xmlns:a16="http://schemas.microsoft.com/office/drawing/2014/main" id="{8DC61F27-453B-4CB6-A35E-31156D58E80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39" name="Text Box 73">
          <a:extLst>
            <a:ext uri="{FF2B5EF4-FFF2-40B4-BE49-F238E27FC236}">
              <a16:creationId xmlns:a16="http://schemas.microsoft.com/office/drawing/2014/main" id="{2878FFD7-AF35-4ECF-933D-AEC20D5E79C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CDED06BF-30D1-40B0-92F4-7A4967A3D0B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F9647534-47BC-4A2E-A498-1ACBF7DA09C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D3D9D767-D77D-40FA-9FAF-13F58E8CFBC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D89A15E5-789D-4B81-928E-10BBAD72E43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4" name="Text Box 68">
          <a:extLst>
            <a:ext uri="{FF2B5EF4-FFF2-40B4-BE49-F238E27FC236}">
              <a16:creationId xmlns:a16="http://schemas.microsoft.com/office/drawing/2014/main" id="{3DE0F675-8331-40E9-B65A-0CB84BFEFCB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5" name="Text Box 69">
          <a:extLst>
            <a:ext uri="{FF2B5EF4-FFF2-40B4-BE49-F238E27FC236}">
              <a16:creationId xmlns:a16="http://schemas.microsoft.com/office/drawing/2014/main" id="{5D172AEE-A5E4-4109-8A87-4E38A1351C7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6" name="Text Box 70">
          <a:extLst>
            <a:ext uri="{FF2B5EF4-FFF2-40B4-BE49-F238E27FC236}">
              <a16:creationId xmlns:a16="http://schemas.microsoft.com/office/drawing/2014/main" id="{43B4B2BC-1D32-4500-AFA1-99FF61A1AF7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7" name="Text Box 71">
          <a:extLst>
            <a:ext uri="{FF2B5EF4-FFF2-40B4-BE49-F238E27FC236}">
              <a16:creationId xmlns:a16="http://schemas.microsoft.com/office/drawing/2014/main" id="{9C5AD338-833B-4802-B329-6A4D7FB9A1C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8" name="Text Box 72">
          <a:extLst>
            <a:ext uri="{FF2B5EF4-FFF2-40B4-BE49-F238E27FC236}">
              <a16:creationId xmlns:a16="http://schemas.microsoft.com/office/drawing/2014/main" id="{752B1832-0B22-498F-8E1C-C6E15188BDE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49" name="Text Box 73">
          <a:extLst>
            <a:ext uri="{FF2B5EF4-FFF2-40B4-BE49-F238E27FC236}">
              <a16:creationId xmlns:a16="http://schemas.microsoft.com/office/drawing/2014/main" id="{D084102F-3D85-47BD-A4CF-2EFF38425BA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3FDFB026-425A-4FDA-996F-12E7ADE85CE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4ACB69F7-96CA-47CD-9FDC-45DD29ACDD4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CD72B4B1-B7F1-4B29-AAF9-BD92D34EF2E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44109E12-FBD9-48A3-9B2B-51D46429B24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4" name="Text Box 68">
          <a:extLst>
            <a:ext uri="{FF2B5EF4-FFF2-40B4-BE49-F238E27FC236}">
              <a16:creationId xmlns:a16="http://schemas.microsoft.com/office/drawing/2014/main" id="{3CFC20AC-2C3F-4D61-AC35-CB4B964EFC9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5" name="Text Box 69">
          <a:extLst>
            <a:ext uri="{FF2B5EF4-FFF2-40B4-BE49-F238E27FC236}">
              <a16:creationId xmlns:a16="http://schemas.microsoft.com/office/drawing/2014/main" id="{95F03621-D30C-4613-A674-3144DC526BE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6" name="Text Box 70">
          <a:extLst>
            <a:ext uri="{FF2B5EF4-FFF2-40B4-BE49-F238E27FC236}">
              <a16:creationId xmlns:a16="http://schemas.microsoft.com/office/drawing/2014/main" id="{C0F6596B-A9F6-40AD-A285-C0B13225FA0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7" name="Text Box 71">
          <a:extLst>
            <a:ext uri="{FF2B5EF4-FFF2-40B4-BE49-F238E27FC236}">
              <a16:creationId xmlns:a16="http://schemas.microsoft.com/office/drawing/2014/main" id="{ECEE477B-3D6F-4CDE-B6A8-8B78883160D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8" name="Text Box 72">
          <a:extLst>
            <a:ext uri="{FF2B5EF4-FFF2-40B4-BE49-F238E27FC236}">
              <a16:creationId xmlns:a16="http://schemas.microsoft.com/office/drawing/2014/main" id="{E161E0DE-E6AA-459A-BFA0-4B969508F7B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59" name="Text Box 73">
          <a:extLst>
            <a:ext uri="{FF2B5EF4-FFF2-40B4-BE49-F238E27FC236}">
              <a16:creationId xmlns:a16="http://schemas.microsoft.com/office/drawing/2014/main" id="{43088B2C-2869-47EB-BFEC-29DD503BFAF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16612FD0-28D6-4F05-BFB4-A2EA3BECAFC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5186F3D2-651E-43A2-AAEB-C5AF373D089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EFB2820A-803F-48E8-B67F-41BA71DCC11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843ECBAE-6FE4-4345-8343-C2C7B8C3766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0A7716EC-CA1B-4E7D-8368-38625F5B83F8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96E4D90F-AEB0-4787-9E7C-576ADF003A51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19FDA810-E6A5-45F0-8C13-25B00C1FF34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67" name="Text Box 91">
          <a:extLst>
            <a:ext uri="{FF2B5EF4-FFF2-40B4-BE49-F238E27FC236}">
              <a16:creationId xmlns:a16="http://schemas.microsoft.com/office/drawing/2014/main" id="{496DF750-ABCE-4552-9991-9E307D3E2EB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68" name="Text Box 65">
          <a:extLst>
            <a:ext uri="{FF2B5EF4-FFF2-40B4-BE49-F238E27FC236}">
              <a16:creationId xmlns:a16="http://schemas.microsoft.com/office/drawing/2014/main" id="{0382D5DB-CFFC-489C-AA36-96BE7EE81C1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769" name="Text Box 91">
          <a:extLst>
            <a:ext uri="{FF2B5EF4-FFF2-40B4-BE49-F238E27FC236}">
              <a16:creationId xmlns:a16="http://schemas.microsoft.com/office/drawing/2014/main" id="{5EFAA2E2-4355-4DED-9FF8-4C67F566EEF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59CABCF7-B8F1-41B3-889C-4A0C4D2A7C7C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40B4386D-733D-4DEB-ADE8-53AF56E589E5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14C3540E-B06E-4961-B46C-A7CEEC12290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FA35D444-1D29-4A74-9CCD-65933EABBF0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B380BC78-9D32-4BD4-8DE5-DBC3AD28151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E4FCA65B-9503-4D58-B345-BA56F8535F5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19A16DFA-5E8F-4CCB-9B30-B62918FC395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7F6DB749-EEC2-4D26-93DC-0C8702A290A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54BA0162-774C-4D0A-B350-17DF8060E9E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5D5C592F-A3A3-4BB7-982C-D5F49220BF4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49859562-7E2D-4850-AEA4-A6D8F1790F8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81" name="Text Box 43">
          <a:extLst>
            <a:ext uri="{FF2B5EF4-FFF2-40B4-BE49-F238E27FC236}">
              <a16:creationId xmlns:a16="http://schemas.microsoft.com/office/drawing/2014/main" id="{D7511957-76D9-4E30-BA77-F2D9D845DBC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2" name="Text Box 68">
          <a:extLst>
            <a:ext uri="{FF2B5EF4-FFF2-40B4-BE49-F238E27FC236}">
              <a16:creationId xmlns:a16="http://schemas.microsoft.com/office/drawing/2014/main" id="{E480C13F-6FE7-48D3-AED4-CF2E619C1B1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3" name="Text Box 69">
          <a:extLst>
            <a:ext uri="{FF2B5EF4-FFF2-40B4-BE49-F238E27FC236}">
              <a16:creationId xmlns:a16="http://schemas.microsoft.com/office/drawing/2014/main" id="{294DCEB3-D2DA-4B7E-9718-18C647825CD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4" name="Text Box 70">
          <a:extLst>
            <a:ext uri="{FF2B5EF4-FFF2-40B4-BE49-F238E27FC236}">
              <a16:creationId xmlns:a16="http://schemas.microsoft.com/office/drawing/2014/main" id="{A32EB757-2FD8-4FB0-826C-F17C0B08DAD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5" name="Text Box 71">
          <a:extLst>
            <a:ext uri="{FF2B5EF4-FFF2-40B4-BE49-F238E27FC236}">
              <a16:creationId xmlns:a16="http://schemas.microsoft.com/office/drawing/2014/main" id="{9623E693-C050-4B9C-A273-FB624287FB7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6" name="Text Box 72">
          <a:extLst>
            <a:ext uri="{FF2B5EF4-FFF2-40B4-BE49-F238E27FC236}">
              <a16:creationId xmlns:a16="http://schemas.microsoft.com/office/drawing/2014/main" id="{EBE3909F-D3E8-4C91-AD91-BC9E4BD6C68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787" name="Text Box 73">
          <a:extLst>
            <a:ext uri="{FF2B5EF4-FFF2-40B4-BE49-F238E27FC236}">
              <a16:creationId xmlns:a16="http://schemas.microsoft.com/office/drawing/2014/main" id="{1E2DBAC8-FBC4-4907-8B74-6696661FB39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4968947-FBA4-4BFA-A1AA-1B475D7C7DD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0F7060E-6125-4359-A11B-9FE33AD0404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C9CC59B0-58D8-4E52-87BD-DB8AFD8BDAF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CBDB3456-F15E-48DC-B5AA-CD04FEA01C6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2" name="Text Box 68">
          <a:extLst>
            <a:ext uri="{FF2B5EF4-FFF2-40B4-BE49-F238E27FC236}">
              <a16:creationId xmlns:a16="http://schemas.microsoft.com/office/drawing/2014/main" id="{A3EB0175-FE4D-4A3E-8E87-0DBFCA0A223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3" name="Text Box 69">
          <a:extLst>
            <a:ext uri="{FF2B5EF4-FFF2-40B4-BE49-F238E27FC236}">
              <a16:creationId xmlns:a16="http://schemas.microsoft.com/office/drawing/2014/main" id="{938035DB-C810-402B-B141-5100E42AC95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4" name="Text Box 70">
          <a:extLst>
            <a:ext uri="{FF2B5EF4-FFF2-40B4-BE49-F238E27FC236}">
              <a16:creationId xmlns:a16="http://schemas.microsoft.com/office/drawing/2014/main" id="{56514A61-2831-4AF1-9FFD-AB383C79F1F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5" name="Text Box 71">
          <a:extLst>
            <a:ext uri="{FF2B5EF4-FFF2-40B4-BE49-F238E27FC236}">
              <a16:creationId xmlns:a16="http://schemas.microsoft.com/office/drawing/2014/main" id="{22D495FE-09DE-468B-AA94-3FA185CB5EC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6" name="Text Box 72">
          <a:extLst>
            <a:ext uri="{FF2B5EF4-FFF2-40B4-BE49-F238E27FC236}">
              <a16:creationId xmlns:a16="http://schemas.microsoft.com/office/drawing/2014/main" id="{CEC16DEE-004E-429C-89BB-A3DA0D786DC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797" name="Text Box 73">
          <a:extLst>
            <a:ext uri="{FF2B5EF4-FFF2-40B4-BE49-F238E27FC236}">
              <a16:creationId xmlns:a16="http://schemas.microsoft.com/office/drawing/2014/main" id="{B13D50CB-489E-4941-94F0-C6441329A7C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189A4AD5-CA15-476A-AACF-45F41CC609E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C9481F6B-FC02-4B18-B063-989F889CC94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712C665D-BAEC-4753-B26F-118F78CA07A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7E25B6AF-D3E5-4DF9-8B64-CB5B9FB2DD6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id="{F539ECB3-7043-4010-A06A-6A64363BC0F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03" name="Text Box 91">
          <a:extLst>
            <a:ext uri="{FF2B5EF4-FFF2-40B4-BE49-F238E27FC236}">
              <a16:creationId xmlns:a16="http://schemas.microsoft.com/office/drawing/2014/main" id="{1E177223-3C86-4B46-900B-09C3B2E8991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04" name="Text Box 65">
          <a:extLst>
            <a:ext uri="{FF2B5EF4-FFF2-40B4-BE49-F238E27FC236}">
              <a16:creationId xmlns:a16="http://schemas.microsoft.com/office/drawing/2014/main" id="{E7EFDC49-F5D2-4523-8BA9-41EBD711E31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05" name="Text Box 91">
          <a:extLst>
            <a:ext uri="{FF2B5EF4-FFF2-40B4-BE49-F238E27FC236}">
              <a16:creationId xmlns:a16="http://schemas.microsoft.com/office/drawing/2014/main" id="{3F6B6CDE-3AEA-4240-ACE0-DA74D9984EF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27D1D792-845C-41B4-9AF0-499A90AEE062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C5869B97-DA97-46FE-9249-4AC91143B8C2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08" name="Text Box 68">
          <a:extLst>
            <a:ext uri="{FF2B5EF4-FFF2-40B4-BE49-F238E27FC236}">
              <a16:creationId xmlns:a16="http://schemas.microsoft.com/office/drawing/2014/main" id="{BD45D47B-4701-40BF-B0A1-CBA800EAE36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09" name="Text Box 69">
          <a:extLst>
            <a:ext uri="{FF2B5EF4-FFF2-40B4-BE49-F238E27FC236}">
              <a16:creationId xmlns:a16="http://schemas.microsoft.com/office/drawing/2014/main" id="{86F96811-5A94-49D2-9B4C-88AE404D133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0" name="Text Box 70">
          <a:extLst>
            <a:ext uri="{FF2B5EF4-FFF2-40B4-BE49-F238E27FC236}">
              <a16:creationId xmlns:a16="http://schemas.microsoft.com/office/drawing/2014/main" id="{C905AEDE-B6C9-4FA2-BB2D-F775F5139A7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1" name="Text Box 71">
          <a:extLst>
            <a:ext uri="{FF2B5EF4-FFF2-40B4-BE49-F238E27FC236}">
              <a16:creationId xmlns:a16="http://schemas.microsoft.com/office/drawing/2014/main" id="{152AF6F2-36BE-4245-9B95-4D4F246AD89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2" name="Text Box 72">
          <a:extLst>
            <a:ext uri="{FF2B5EF4-FFF2-40B4-BE49-F238E27FC236}">
              <a16:creationId xmlns:a16="http://schemas.microsoft.com/office/drawing/2014/main" id="{CB940AAB-2FAB-43C5-B821-C16FF90C99C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3" name="Text Box 73">
          <a:extLst>
            <a:ext uri="{FF2B5EF4-FFF2-40B4-BE49-F238E27FC236}">
              <a16:creationId xmlns:a16="http://schemas.microsoft.com/office/drawing/2014/main" id="{53E90846-87B5-4BB7-80A6-D5E5B2C80A6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14" name="Text Box 46">
          <a:extLst>
            <a:ext uri="{FF2B5EF4-FFF2-40B4-BE49-F238E27FC236}">
              <a16:creationId xmlns:a16="http://schemas.microsoft.com/office/drawing/2014/main" id="{03B2053C-010D-4829-90A8-9A7C436B22D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15" name="Text Box 43">
          <a:extLst>
            <a:ext uri="{FF2B5EF4-FFF2-40B4-BE49-F238E27FC236}">
              <a16:creationId xmlns:a16="http://schemas.microsoft.com/office/drawing/2014/main" id="{691B780E-66CF-42EB-B779-D39F51F0368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C64665E-50A2-4293-A117-51F63A586E8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A3833812-03D3-460F-A9EB-AE7CB39EB2F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109E5FB6-D2FF-481A-9B88-79E2C8DE4C5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82A06B5D-0B0E-4BB5-9159-C73F015B372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D87149A1-1920-48D5-BDCC-903E41728D3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A3B055BC-E6A4-464F-9E60-E0171267924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ED8549C6-EBE8-4393-B74A-2DF6C605F61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086F4D1F-B019-4DFE-B011-C4352072C3B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45B08DAA-FB35-4476-958C-2E09AF0056E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09200507-9FBA-4500-8D10-44918317441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7C284FC-C017-42D6-BF9C-56BE73BA3DC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27" name="Text Box 68">
          <a:extLst>
            <a:ext uri="{FF2B5EF4-FFF2-40B4-BE49-F238E27FC236}">
              <a16:creationId xmlns:a16="http://schemas.microsoft.com/office/drawing/2014/main" id="{D9854326-F286-4183-8223-4CB5A6754F5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28" name="Text Box 69">
          <a:extLst>
            <a:ext uri="{FF2B5EF4-FFF2-40B4-BE49-F238E27FC236}">
              <a16:creationId xmlns:a16="http://schemas.microsoft.com/office/drawing/2014/main" id="{21358D5D-10A5-4997-88E7-4F65B529292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29" name="Text Box 70">
          <a:extLst>
            <a:ext uri="{FF2B5EF4-FFF2-40B4-BE49-F238E27FC236}">
              <a16:creationId xmlns:a16="http://schemas.microsoft.com/office/drawing/2014/main" id="{307F8CCE-1152-473B-B252-352B14814D0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30" name="Text Box 71">
          <a:extLst>
            <a:ext uri="{FF2B5EF4-FFF2-40B4-BE49-F238E27FC236}">
              <a16:creationId xmlns:a16="http://schemas.microsoft.com/office/drawing/2014/main" id="{66AA1C32-06BB-40BB-973F-CC7F1741FDD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31" name="Text Box 72">
          <a:extLst>
            <a:ext uri="{FF2B5EF4-FFF2-40B4-BE49-F238E27FC236}">
              <a16:creationId xmlns:a16="http://schemas.microsoft.com/office/drawing/2014/main" id="{15A3F983-99B4-43DD-B1B4-2E85FECCD6C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32" name="Text Box 73">
          <a:extLst>
            <a:ext uri="{FF2B5EF4-FFF2-40B4-BE49-F238E27FC236}">
              <a16:creationId xmlns:a16="http://schemas.microsoft.com/office/drawing/2014/main" id="{181A8386-695A-4D59-A549-5C98B4EA49F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33" name="Text Box 46">
          <a:extLst>
            <a:ext uri="{FF2B5EF4-FFF2-40B4-BE49-F238E27FC236}">
              <a16:creationId xmlns:a16="http://schemas.microsoft.com/office/drawing/2014/main" id="{8EFB08BA-B449-4944-BA2A-BFB8B8E6E4D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34" name="Text Box 43">
          <a:extLst>
            <a:ext uri="{FF2B5EF4-FFF2-40B4-BE49-F238E27FC236}">
              <a16:creationId xmlns:a16="http://schemas.microsoft.com/office/drawing/2014/main" id="{4E7FE9CB-3243-4793-AB2A-0012C2F550C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35" name="Text Box 46">
          <a:extLst>
            <a:ext uri="{FF2B5EF4-FFF2-40B4-BE49-F238E27FC236}">
              <a16:creationId xmlns:a16="http://schemas.microsoft.com/office/drawing/2014/main" id="{C19F7B95-EEEC-48F0-B82F-7EFFA76E275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1A8CA737-4BA5-4992-83BC-3DB581E57CE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163087E7-7244-4435-97BE-33EBAE1DF399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66A789FB-68F4-48F2-A8EA-A4A23D6AC109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39" name="Text Box 65">
          <a:extLst>
            <a:ext uri="{FF2B5EF4-FFF2-40B4-BE49-F238E27FC236}">
              <a16:creationId xmlns:a16="http://schemas.microsoft.com/office/drawing/2014/main" id="{35E7AFE7-CE4D-44BC-BE39-A077877963F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40" name="Text Box 91">
          <a:extLst>
            <a:ext uri="{FF2B5EF4-FFF2-40B4-BE49-F238E27FC236}">
              <a16:creationId xmlns:a16="http://schemas.microsoft.com/office/drawing/2014/main" id="{9A6FB631-E7F5-4C95-8794-842252D697C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41" name="Text Box 65">
          <a:extLst>
            <a:ext uri="{FF2B5EF4-FFF2-40B4-BE49-F238E27FC236}">
              <a16:creationId xmlns:a16="http://schemas.microsoft.com/office/drawing/2014/main" id="{31533257-82F4-41DC-A303-9A84A760484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42" name="Text Box 91">
          <a:extLst>
            <a:ext uri="{FF2B5EF4-FFF2-40B4-BE49-F238E27FC236}">
              <a16:creationId xmlns:a16="http://schemas.microsoft.com/office/drawing/2014/main" id="{B48EA0D5-D877-48E6-9094-E3DD630AC40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43" name="Text Box 46">
          <a:extLst>
            <a:ext uri="{FF2B5EF4-FFF2-40B4-BE49-F238E27FC236}">
              <a16:creationId xmlns:a16="http://schemas.microsoft.com/office/drawing/2014/main" id="{0C78604E-EB83-4FF5-A1E2-9A7A5B0E4B9B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F32BD931-A8F8-4A4C-A38A-7F85A231F624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BE92DCFA-6D8D-40C5-A638-A1D4BC91B56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541D1E62-B883-4884-9D3A-213C086A463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00F66103-9E6A-43A3-B0DD-1F0130DAE5C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2B1710F6-FBE2-4170-AAB2-D79C48E5B95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193835A0-19AC-4EEF-B0E5-8FB881654D7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EB2A2D84-DC36-4A75-947C-85BDBE5159A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51" name="Text Box 46">
          <a:extLst>
            <a:ext uri="{FF2B5EF4-FFF2-40B4-BE49-F238E27FC236}">
              <a16:creationId xmlns:a16="http://schemas.microsoft.com/office/drawing/2014/main" id="{57C79059-9594-4BA9-82A6-C25CE5358F5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0E5B47A7-BA88-4A8A-8AEC-23F06B45139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53" name="Text Box 46">
          <a:extLst>
            <a:ext uri="{FF2B5EF4-FFF2-40B4-BE49-F238E27FC236}">
              <a16:creationId xmlns:a16="http://schemas.microsoft.com/office/drawing/2014/main" id="{EF3220FF-C60D-4000-A73C-F83D98163EA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66B25377-DF61-482A-98D2-7B93A25D8BE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7B89EB41-FA6F-43AF-830C-CCF6997B647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BC3B48BD-E1CA-4C91-80DC-4F06875CD397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87983913-C2CD-4E6C-9765-1DBB4168847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E0F20C4D-9310-4102-AACE-1983663E479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9809A101-589D-4E5F-9E41-C256004960B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07CD0A98-DC1C-40AA-B13F-21F7FAF4578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61" name="Text Box 46">
          <a:extLst>
            <a:ext uri="{FF2B5EF4-FFF2-40B4-BE49-F238E27FC236}">
              <a16:creationId xmlns:a16="http://schemas.microsoft.com/office/drawing/2014/main" id="{73E89A42-9F2F-42C3-81FE-DF914762552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F8FFBE02-DF84-4DA1-93E6-97C44965642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B9D53720-46CB-4EE1-B769-4B501CE9FB5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35458EB7-2ECA-4D52-BBA8-4A595E8F171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65" name="Text Box 68">
          <a:extLst>
            <a:ext uri="{FF2B5EF4-FFF2-40B4-BE49-F238E27FC236}">
              <a16:creationId xmlns:a16="http://schemas.microsoft.com/office/drawing/2014/main" id="{B081F32B-CAA4-4DEF-B13E-3F204C650F7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66" name="Text Box 69">
          <a:extLst>
            <a:ext uri="{FF2B5EF4-FFF2-40B4-BE49-F238E27FC236}">
              <a16:creationId xmlns:a16="http://schemas.microsoft.com/office/drawing/2014/main" id="{2ABEE70E-FFF6-44EC-851E-03B537D989B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67" name="Text Box 70">
          <a:extLst>
            <a:ext uri="{FF2B5EF4-FFF2-40B4-BE49-F238E27FC236}">
              <a16:creationId xmlns:a16="http://schemas.microsoft.com/office/drawing/2014/main" id="{FFF7D7E9-CC0D-44C3-92A3-00F5AE73014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68" name="Text Box 71">
          <a:extLst>
            <a:ext uri="{FF2B5EF4-FFF2-40B4-BE49-F238E27FC236}">
              <a16:creationId xmlns:a16="http://schemas.microsoft.com/office/drawing/2014/main" id="{4A1FD675-37B7-4D53-85D0-8CA014175AE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69" name="Text Box 72">
          <a:extLst>
            <a:ext uri="{FF2B5EF4-FFF2-40B4-BE49-F238E27FC236}">
              <a16:creationId xmlns:a16="http://schemas.microsoft.com/office/drawing/2014/main" id="{C55C8176-F1D2-465F-B38A-E132D046BC4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870" name="Text Box 73">
          <a:extLst>
            <a:ext uri="{FF2B5EF4-FFF2-40B4-BE49-F238E27FC236}">
              <a16:creationId xmlns:a16="http://schemas.microsoft.com/office/drawing/2014/main" id="{C7522394-131C-4EAE-B011-68963D872B6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BEC6EE8A-8255-4F70-8190-DD64668A557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704AC48B-7725-42E3-B88C-7C3E2219FD0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73" name="Text Box 46">
          <a:extLst>
            <a:ext uri="{FF2B5EF4-FFF2-40B4-BE49-F238E27FC236}">
              <a16:creationId xmlns:a16="http://schemas.microsoft.com/office/drawing/2014/main" id="{749D993B-6499-4F2F-8A67-717913DAC52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74" name="Text Box 43">
          <a:extLst>
            <a:ext uri="{FF2B5EF4-FFF2-40B4-BE49-F238E27FC236}">
              <a16:creationId xmlns:a16="http://schemas.microsoft.com/office/drawing/2014/main" id="{0CC33774-106F-4579-B779-873B129F45A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9D8B185E-382C-4274-A26D-6AB4BCDA15F0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76" name="Text Box 65">
          <a:extLst>
            <a:ext uri="{FF2B5EF4-FFF2-40B4-BE49-F238E27FC236}">
              <a16:creationId xmlns:a16="http://schemas.microsoft.com/office/drawing/2014/main" id="{53FCB921-0E45-4311-A29C-2D922C24708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77" name="Text Box 91">
          <a:extLst>
            <a:ext uri="{FF2B5EF4-FFF2-40B4-BE49-F238E27FC236}">
              <a16:creationId xmlns:a16="http://schemas.microsoft.com/office/drawing/2014/main" id="{8006F8E0-ADA8-48BF-8305-7B8CAE8A802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878" name="Text Box 65">
          <a:extLst>
            <a:ext uri="{FF2B5EF4-FFF2-40B4-BE49-F238E27FC236}">
              <a16:creationId xmlns:a16="http://schemas.microsoft.com/office/drawing/2014/main" id="{5CCA2C0D-0CB8-489D-A367-C9F1730F24E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79" name="Text Box 46">
          <a:extLst>
            <a:ext uri="{FF2B5EF4-FFF2-40B4-BE49-F238E27FC236}">
              <a16:creationId xmlns:a16="http://schemas.microsoft.com/office/drawing/2014/main" id="{BBEF91C6-6DD1-4E71-A9FC-3E49C6D15351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3674F723-5807-4F3A-9FEE-739C7E243941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1" name="Text Box 68">
          <a:extLst>
            <a:ext uri="{FF2B5EF4-FFF2-40B4-BE49-F238E27FC236}">
              <a16:creationId xmlns:a16="http://schemas.microsoft.com/office/drawing/2014/main" id="{7BD3C946-9E78-4A6F-8FA4-F63355BFE4C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2" name="Text Box 69">
          <a:extLst>
            <a:ext uri="{FF2B5EF4-FFF2-40B4-BE49-F238E27FC236}">
              <a16:creationId xmlns:a16="http://schemas.microsoft.com/office/drawing/2014/main" id="{0EE05E09-8154-4B06-BC3B-F3122D8C8B5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3" name="Text Box 70">
          <a:extLst>
            <a:ext uri="{FF2B5EF4-FFF2-40B4-BE49-F238E27FC236}">
              <a16:creationId xmlns:a16="http://schemas.microsoft.com/office/drawing/2014/main" id="{04774E40-BCA9-4A46-9E50-F76628C5F09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4" name="Text Box 71">
          <a:extLst>
            <a:ext uri="{FF2B5EF4-FFF2-40B4-BE49-F238E27FC236}">
              <a16:creationId xmlns:a16="http://schemas.microsoft.com/office/drawing/2014/main" id="{FF2D78CE-82F7-44F9-864F-44B9BC58C3D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5" name="Text Box 72">
          <a:extLst>
            <a:ext uri="{FF2B5EF4-FFF2-40B4-BE49-F238E27FC236}">
              <a16:creationId xmlns:a16="http://schemas.microsoft.com/office/drawing/2014/main" id="{83BC3890-B59D-4D3A-BCF6-49D4AA2D90C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86" name="Text Box 73">
          <a:extLst>
            <a:ext uri="{FF2B5EF4-FFF2-40B4-BE49-F238E27FC236}">
              <a16:creationId xmlns:a16="http://schemas.microsoft.com/office/drawing/2014/main" id="{299DB08D-0082-4293-9003-0324FD8B85D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87" name="Text Box 46">
          <a:extLst>
            <a:ext uri="{FF2B5EF4-FFF2-40B4-BE49-F238E27FC236}">
              <a16:creationId xmlns:a16="http://schemas.microsoft.com/office/drawing/2014/main" id="{FED8D87C-297E-40D8-B060-E05E1765DEA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D859BECA-93FA-4AC5-9E4D-77572653CAB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89" name="Text Box 46">
          <a:extLst>
            <a:ext uri="{FF2B5EF4-FFF2-40B4-BE49-F238E27FC236}">
              <a16:creationId xmlns:a16="http://schemas.microsoft.com/office/drawing/2014/main" id="{4C99ED22-8487-40E7-BFFD-516F7718C60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90" name="Text Box 43">
          <a:extLst>
            <a:ext uri="{FF2B5EF4-FFF2-40B4-BE49-F238E27FC236}">
              <a16:creationId xmlns:a16="http://schemas.microsoft.com/office/drawing/2014/main" id="{610C5E03-9625-4749-B4F4-47F0B541EA3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1" name="Text Box 68">
          <a:extLst>
            <a:ext uri="{FF2B5EF4-FFF2-40B4-BE49-F238E27FC236}">
              <a16:creationId xmlns:a16="http://schemas.microsoft.com/office/drawing/2014/main" id="{630C6B67-FCAF-43CE-A496-166E76A644E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2" name="Text Box 69">
          <a:extLst>
            <a:ext uri="{FF2B5EF4-FFF2-40B4-BE49-F238E27FC236}">
              <a16:creationId xmlns:a16="http://schemas.microsoft.com/office/drawing/2014/main" id="{5CEE27FA-4DFF-4C94-A038-54D02878BD2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3" name="Text Box 70">
          <a:extLst>
            <a:ext uri="{FF2B5EF4-FFF2-40B4-BE49-F238E27FC236}">
              <a16:creationId xmlns:a16="http://schemas.microsoft.com/office/drawing/2014/main" id="{C7D7A749-6F50-4367-B85D-0199F91F78F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4" name="Text Box 71">
          <a:extLst>
            <a:ext uri="{FF2B5EF4-FFF2-40B4-BE49-F238E27FC236}">
              <a16:creationId xmlns:a16="http://schemas.microsoft.com/office/drawing/2014/main" id="{129C7060-800F-4613-894B-F1B99D01CA7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5" name="Text Box 72">
          <a:extLst>
            <a:ext uri="{FF2B5EF4-FFF2-40B4-BE49-F238E27FC236}">
              <a16:creationId xmlns:a16="http://schemas.microsoft.com/office/drawing/2014/main" id="{EF9A3E1B-DE3D-44F1-9019-32B587F76EB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896" name="Text Box 73">
          <a:extLst>
            <a:ext uri="{FF2B5EF4-FFF2-40B4-BE49-F238E27FC236}">
              <a16:creationId xmlns:a16="http://schemas.microsoft.com/office/drawing/2014/main" id="{349751D8-FAFA-49B5-BFDE-89CC7BE6B49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466B66F3-3182-46FF-A2BF-48DF41E4822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98" name="Text Box 43">
          <a:extLst>
            <a:ext uri="{FF2B5EF4-FFF2-40B4-BE49-F238E27FC236}">
              <a16:creationId xmlns:a16="http://schemas.microsoft.com/office/drawing/2014/main" id="{BD72AAC4-3BD9-4CAA-9CA7-A0E5716C808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E3DE29CD-8167-4FBC-86D0-DBE183D37AA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BDF2DDCB-C335-45EC-8CD2-5CC0F189C3CE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1" name="Text Box 68">
          <a:extLst>
            <a:ext uri="{FF2B5EF4-FFF2-40B4-BE49-F238E27FC236}">
              <a16:creationId xmlns:a16="http://schemas.microsoft.com/office/drawing/2014/main" id="{8C772E25-278A-4897-8B49-56BA2EF914F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2" name="Text Box 69">
          <a:extLst>
            <a:ext uri="{FF2B5EF4-FFF2-40B4-BE49-F238E27FC236}">
              <a16:creationId xmlns:a16="http://schemas.microsoft.com/office/drawing/2014/main" id="{9C0FF4BF-BB71-4153-80FF-C87E1916D27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3" name="Text Box 70">
          <a:extLst>
            <a:ext uri="{FF2B5EF4-FFF2-40B4-BE49-F238E27FC236}">
              <a16:creationId xmlns:a16="http://schemas.microsoft.com/office/drawing/2014/main" id="{BE3F4FDC-B408-4A04-BC2E-FA1377718D1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4" name="Text Box 71">
          <a:extLst>
            <a:ext uri="{FF2B5EF4-FFF2-40B4-BE49-F238E27FC236}">
              <a16:creationId xmlns:a16="http://schemas.microsoft.com/office/drawing/2014/main" id="{737A0693-3277-4192-9104-003842EEBF8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5" name="Text Box 72">
          <a:extLst>
            <a:ext uri="{FF2B5EF4-FFF2-40B4-BE49-F238E27FC236}">
              <a16:creationId xmlns:a16="http://schemas.microsoft.com/office/drawing/2014/main" id="{92B69D98-056C-4877-9DC3-B28EAB10B3C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47625"/>
    <xdr:sp macro="" textlink="">
      <xdr:nvSpPr>
        <xdr:cNvPr id="906" name="Text Box 73">
          <a:extLst>
            <a:ext uri="{FF2B5EF4-FFF2-40B4-BE49-F238E27FC236}">
              <a16:creationId xmlns:a16="http://schemas.microsoft.com/office/drawing/2014/main" id="{610136C9-C098-4914-9E08-B121B0552FB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AA3DC909-1471-4BE6-809B-11FF2EEB878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D4ED39AF-C7B2-40CB-90D5-C801E82E457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09" name="Text Box 46">
          <a:extLst>
            <a:ext uri="{FF2B5EF4-FFF2-40B4-BE49-F238E27FC236}">
              <a16:creationId xmlns:a16="http://schemas.microsoft.com/office/drawing/2014/main" id="{E5D236C2-B27D-4869-A59E-48EA559F0E34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10" name="Text Box 43">
          <a:extLst>
            <a:ext uri="{FF2B5EF4-FFF2-40B4-BE49-F238E27FC236}">
              <a16:creationId xmlns:a16="http://schemas.microsoft.com/office/drawing/2014/main" id="{627F7FAC-7092-405D-8915-47DB8E09125C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7EAAC430-310E-49B9-98F3-6704FAF2FC82}"/>
            </a:ext>
          </a:extLst>
        </xdr:cNvPr>
        <xdr:cNvSpPr txBox="1">
          <a:spLocks noChangeArrowheads="1"/>
        </xdr:cNvSpPr>
      </xdr:nvSpPr>
      <xdr:spPr bwMode="auto">
        <a:xfrm>
          <a:off x="1057275" y="1636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912" name="Text Box 65">
          <a:extLst>
            <a:ext uri="{FF2B5EF4-FFF2-40B4-BE49-F238E27FC236}">
              <a16:creationId xmlns:a16="http://schemas.microsoft.com/office/drawing/2014/main" id="{AE9E5296-654C-47C9-906D-8B265CEFD8C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913" name="Text Box 91">
          <a:extLst>
            <a:ext uri="{FF2B5EF4-FFF2-40B4-BE49-F238E27FC236}">
              <a16:creationId xmlns:a16="http://schemas.microsoft.com/office/drawing/2014/main" id="{A3EACD97-C20F-484E-A905-0DA5C32FF85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171450"/>
    <xdr:sp macro="" textlink="">
      <xdr:nvSpPr>
        <xdr:cNvPr id="914" name="Text Box 65">
          <a:extLst>
            <a:ext uri="{FF2B5EF4-FFF2-40B4-BE49-F238E27FC236}">
              <a16:creationId xmlns:a16="http://schemas.microsoft.com/office/drawing/2014/main" id="{866601DE-4121-4E92-989F-1272C2B1367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915" name="Text Box 46">
          <a:extLst>
            <a:ext uri="{FF2B5EF4-FFF2-40B4-BE49-F238E27FC236}">
              <a16:creationId xmlns:a16="http://schemas.microsoft.com/office/drawing/2014/main" id="{2DF4C1E0-4987-442D-A46A-13295197CCEB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188</xdr:row>
      <xdr:rowOff>0</xdr:rowOff>
    </xdr:from>
    <xdr:ext cx="76200" cy="171450"/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377553E8-FE50-4F90-9BD1-C9254BD0E155}"/>
            </a:ext>
          </a:extLst>
        </xdr:cNvPr>
        <xdr:cNvSpPr txBox="1">
          <a:spLocks noChangeArrowheads="1"/>
        </xdr:cNvSpPr>
      </xdr:nvSpPr>
      <xdr:spPr bwMode="auto">
        <a:xfrm>
          <a:off x="4676775" y="1636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17" name="Text Box 68">
          <a:extLst>
            <a:ext uri="{FF2B5EF4-FFF2-40B4-BE49-F238E27FC236}">
              <a16:creationId xmlns:a16="http://schemas.microsoft.com/office/drawing/2014/main" id="{8792D5EE-F9F1-44FD-879E-D312C86B60CF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18" name="Text Box 69">
          <a:extLst>
            <a:ext uri="{FF2B5EF4-FFF2-40B4-BE49-F238E27FC236}">
              <a16:creationId xmlns:a16="http://schemas.microsoft.com/office/drawing/2014/main" id="{B412130F-E231-45BF-AAC0-BF35D5653515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19" name="Text Box 70">
          <a:extLst>
            <a:ext uri="{FF2B5EF4-FFF2-40B4-BE49-F238E27FC236}">
              <a16:creationId xmlns:a16="http://schemas.microsoft.com/office/drawing/2014/main" id="{7E73A3BC-01A7-4D0E-8DF5-51325D6DBFA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0" name="Text Box 71">
          <a:extLst>
            <a:ext uri="{FF2B5EF4-FFF2-40B4-BE49-F238E27FC236}">
              <a16:creationId xmlns:a16="http://schemas.microsoft.com/office/drawing/2014/main" id="{AD62F1AB-F5E9-4A0C-934D-8E8DC22C4F9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1" name="Text Box 72">
          <a:extLst>
            <a:ext uri="{FF2B5EF4-FFF2-40B4-BE49-F238E27FC236}">
              <a16:creationId xmlns:a16="http://schemas.microsoft.com/office/drawing/2014/main" id="{6B351B65-4BB2-41B4-A341-A0DF6A0871C3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2" name="Text Box 73">
          <a:extLst>
            <a:ext uri="{FF2B5EF4-FFF2-40B4-BE49-F238E27FC236}">
              <a16:creationId xmlns:a16="http://schemas.microsoft.com/office/drawing/2014/main" id="{5239DFEC-7D99-4B5A-80B1-0049DB1437D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23" name="Text Box 46">
          <a:extLst>
            <a:ext uri="{FF2B5EF4-FFF2-40B4-BE49-F238E27FC236}">
              <a16:creationId xmlns:a16="http://schemas.microsoft.com/office/drawing/2014/main" id="{E5AFF68F-9653-4D76-9FD2-51DBA084AC4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93856844-D305-4C2F-8B1B-C227C5F5403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25" name="Text Box 46">
          <a:extLst>
            <a:ext uri="{FF2B5EF4-FFF2-40B4-BE49-F238E27FC236}">
              <a16:creationId xmlns:a16="http://schemas.microsoft.com/office/drawing/2014/main" id="{C9EA4B56-758D-4271-8FC9-29CE2BF3BD2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26" name="Text Box 43">
          <a:extLst>
            <a:ext uri="{FF2B5EF4-FFF2-40B4-BE49-F238E27FC236}">
              <a16:creationId xmlns:a16="http://schemas.microsoft.com/office/drawing/2014/main" id="{D6135408-D695-4FE5-A08F-6127943A5AA2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7" name="Text Box 68">
          <a:extLst>
            <a:ext uri="{FF2B5EF4-FFF2-40B4-BE49-F238E27FC236}">
              <a16:creationId xmlns:a16="http://schemas.microsoft.com/office/drawing/2014/main" id="{9F61DE36-8D7A-467C-A0F7-F14C08DE455B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8" name="Text Box 69">
          <a:extLst>
            <a:ext uri="{FF2B5EF4-FFF2-40B4-BE49-F238E27FC236}">
              <a16:creationId xmlns:a16="http://schemas.microsoft.com/office/drawing/2014/main" id="{B04EED29-AC32-4E51-8678-FE8D9F64CD40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29" name="Text Box 70">
          <a:extLst>
            <a:ext uri="{FF2B5EF4-FFF2-40B4-BE49-F238E27FC236}">
              <a16:creationId xmlns:a16="http://schemas.microsoft.com/office/drawing/2014/main" id="{8F858E76-EF4B-4FC7-8874-5166DCFF5811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30" name="Text Box 71">
          <a:extLst>
            <a:ext uri="{FF2B5EF4-FFF2-40B4-BE49-F238E27FC236}">
              <a16:creationId xmlns:a16="http://schemas.microsoft.com/office/drawing/2014/main" id="{A8BB6397-DD33-4CC1-B065-D0A11E84A91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31" name="Text Box 72">
          <a:extLst>
            <a:ext uri="{FF2B5EF4-FFF2-40B4-BE49-F238E27FC236}">
              <a16:creationId xmlns:a16="http://schemas.microsoft.com/office/drawing/2014/main" id="{0111EE47-6F47-4DA9-B145-FCB3F097DE48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66675"/>
    <xdr:sp macro="" textlink="">
      <xdr:nvSpPr>
        <xdr:cNvPr id="932" name="Text Box 73">
          <a:extLst>
            <a:ext uri="{FF2B5EF4-FFF2-40B4-BE49-F238E27FC236}">
              <a16:creationId xmlns:a16="http://schemas.microsoft.com/office/drawing/2014/main" id="{372B9B92-3AC6-44A4-B1F8-4F83AB3995FD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33" name="Text Box 46">
          <a:extLst>
            <a:ext uri="{FF2B5EF4-FFF2-40B4-BE49-F238E27FC236}">
              <a16:creationId xmlns:a16="http://schemas.microsoft.com/office/drawing/2014/main" id="{4D66978A-894E-42A8-B162-7B0CC6DC9B76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7461011F-ECF4-4909-B18F-F3E8952B18D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7065B5D8-2BD2-4880-B39D-42FA40932049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188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CE240FBD-E534-4120-A30C-CDAB5A17FDAA}"/>
            </a:ext>
          </a:extLst>
        </xdr:cNvPr>
        <xdr:cNvSpPr txBox="1">
          <a:spLocks noChangeArrowheads="1"/>
        </xdr:cNvSpPr>
      </xdr:nvSpPr>
      <xdr:spPr bwMode="auto">
        <a:xfrm>
          <a:off x="3933825" y="1636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37" name="Text Box 68">
          <a:extLst>
            <a:ext uri="{FF2B5EF4-FFF2-40B4-BE49-F238E27FC236}">
              <a16:creationId xmlns:a16="http://schemas.microsoft.com/office/drawing/2014/main" id="{367035D9-D3D9-474F-B5B4-143821091C8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38" name="Text Box 69">
          <a:extLst>
            <a:ext uri="{FF2B5EF4-FFF2-40B4-BE49-F238E27FC236}">
              <a16:creationId xmlns:a16="http://schemas.microsoft.com/office/drawing/2014/main" id="{3858F1FF-2E04-46A6-AC53-1EF4C400CD4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39" name="Text Box 70">
          <a:extLst>
            <a:ext uri="{FF2B5EF4-FFF2-40B4-BE49-F238E27FC236}">
              <a16:creationId xmlns:a16="http://schemas.microsoft.com/office/drawing/2014/main" id="{54ED3F42-AD0D-4019-8543-7AE26DCDC4B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40" name="Text Box 71">
          <a:extLst>
            <a:ext uri="{FF2B5EF4-FFF2-40B4-BE49-F238E27FC236}">
              <a16:creationId xmlns:a16="http://schemas.microsoft.com/office/drawing/2014/main" id="{3EDB0ED8-6BDB-4BB0-9A01-9D85DB33477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41" name="Text Box 72">
          <a:extLst>
            <a:ext uri="{FF2B5EF4-FFF2-40B4-BE49-F238E27FC236}">
              <a16:creationId xmlns:a16="http://schemas.microsoft.com/office/drawing/2014/main" id="{46170A5F-37B0-4652-93F5-3C56328EC60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42" name="Text Box 73">
          <a:extLst>
            <a:ext uri="{FF2B5EF4-FFF2-40B4-BE49-F238E27FC236}">
              <a16:creationId xmlns:a16="http://schemas.microsoft.com/office/drawing/2014/main" id="{D7C0B19A-7004-467E-96DF-03C190152EA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43" name="Text Box 46">
          <a:extLst>
            <a:ext uri="{FF2B5EF4-FFF2-40B4-BE49-F238E27FC236}">
              <a16:creationId xmlns:a16="http://schemas.microsoft.com/office/drawing/2014/main" id="{D21E9539-56CA-4054-853B-10CD3FE27D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489B0326-B5B2-4750-A5D9-EB69B097AAE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439C9550-3F27-42FF-B937-CD096248A0F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9D02F161-5D78-4E90-95EE-561664A8BAA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8AB746CD-BF86-46CB-85A8-70F702A981BB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A67E3950-5501-4B12-B7C4-358B050F9A9F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49" name="Text Box 65">
          <a:extLst>
            <a:ext uri="{FF2B5EF4-FFF2-40B4-BE49-F238E27FC236}">
              <a16:creationId xmlns:a16="http://schemas.microsoft.com/office/drawing/2014/main" id="{C84A0977-9C16-4964-979C-3B27539111C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50" name="Text Box 91">
          <a:extLst>
            <a:ext uri="{FF2B5EF4-FFF2-40B4-BE49-F238E27FC236}">
              <a16:creationId xmlns:a16="http://schemas.microsoft.com/office/drawing/2014/main" id="{5B395A08-8400-4988-AAE2-DC88C3D1C0A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51" name="Text Box 65">
          <a:extLst>
            <a:ext uri="{FF2B5EF4-FFF2-40B4-BE49-F238E27FC236}">
              <a16:creationId xmlns:a16="http://schemas.microsoft.com/office/drawing/2014/main" id="{99DE2E1D-8193-47AE-897B-2334E188BF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52" name="Text Box 91">
          <a:extLst>
            <a:ext uri="{FF2B5EF4-FFF2-40B4-BE49-F238E27FC236}">
              <a16:creationId xmlns:a16="http://schemas.microsoft.com/office/drawing/2014/main" id="{19E42911-0FAE-433E-B895-DFFC2FEBC8F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AC221447-F89E-4BF6-AB43-AFD22F2A5A6F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36A6AF63-89B9-48CC-B61A-6C05A2CC014D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35B399F6-33E3-41E3-A805-D01BC301CDD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1D885DBB-13C6-4020-A199-E2EFEB8174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7C9078BA-2527-4468-BE4D-C4817A4D536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B3BEA2A1-C399-4177-BFEE-949C158A733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605CFDEF-8F04-4069-BD3A-DE27F26EF09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DC33F2DD-3908-4BDA-9B1D-07CDDCEF3F2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61" name="Text Box 46">
          <a:extLst>
            <a:ext uri="{FF2B5EF4-FFF2-40B4-BE49-F238E27FC236}">
              <a16:creationId xmlns:a16="http://schemas.microsoft.com/office/drawing/2014/main" id="{F867BAE4-1931-434D-A5EB-4B0E25EB210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62" name="Text Box 43">
          <a:extLst>
            <a:ext uri="{FF2B5EF4-FFF2-40B4-BE49-F238E27FC236}">
              <a16:creationId xmlns:a16="http://schemas.microsoft.com/office/drawing/2014/main" id="{53DB9A73-5FFE-4D79-B3D7-9DBA169361E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63" name="Text Box 46">
          <a:extLst>
            <a:ext uri="{FF2B5EF4-FFF2-40B4-BE49-F238E27FC236}">
              <a16:creationId xmlns:a16="http://schemas.microsoft.com/office/drawing/2014/main" id="{937022F7-E196-40CC-ABCA-87069ADE24B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2E50CAE5-6E79-45FA-96BE-1F10ACD8937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5" name="Text Box 68">
          <a:extLst>
            <a:ext uri="{FF2B5EF4-FFF2-40B4-BE49-F238E27FC236}">
              <a16:creationId xmlns:a16="http://schemas.microsoft.com/office/drawing/2014/main" id="{7A13CE85-4A76-4A6C-B7BC-918CF34E839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6" name="Text Box 69">
          <a:extLst>
            <a:ext uri="{FF2B5EF4-FFF2-40B4-BE49-F238E27FC236}">
              <a16:creationId xmlns:a16="http://schemas.microsoft.com/office/drawing/2014/main" id="{1873C814-EDA7-4179-A6B3-15E3CB4B924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7" name="Text Box 70">
          <a:extLst>
            <a:ext uri="{FF2B5EF4-FFF2-40B4-BE49-F238E27FC236}">
              <a16:creationId xmlns:a16="http://schemas.microsoft.com/office/drawing/2014/main" id="{0F853200-1857-4C1E-B689-0A1C9377869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8" name="Text Box 71">
          <a:extLst>
            <a:ext uri="{FF2B5EF4-FFF2-40B4-BE49-F238E27FC236}">
              <a16:creationId xmlns:a16="http://schemas.microsoft.com/office/drawing/2014/main" id="{9D591F10-3BDD-4D9C-A3C4-14944ADB651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69" name="Text Box 72">
          <a:extLst>
            <a:ext uri="{FF2B5EF4-FFF2-40B4-BE49-F238E27FC236}">
              <a16:creationId xmlns:a16="http://schemas.microsoft.com/office/drawing/2014/main" id="{C3DF674F-69E4-4E72-BA0D-CD0DA26FABC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70" name="Text Box 73">
          <a:extLst>
            <a:ext uri="{FF2B5EF4-FFF2-40B4-BE49-F238E27FC236}">
              <a16:creationId xmlns:a16="http://schemas.microsoft.com/office/drawing/2014/main" id="{2517418A-8269-4C2E-BEE7-76367749D4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71" name="Text Box 46">
          <a:extLst>
            <a:ext uri="{FF2B5EF4-FFF2-40B4-BE49-F238E27FC236}">
              <a16:creationId xmlns:a16="http://schemas.microsoft.com/office/drawing/2014/main" id="{3AE40E5B-B6D7-47CF-BF21-F69D1605A84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C6A19CB0-2027-49CC-9E23-C5C69843544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A9C59EF0-C692-4820-A9D1-8023201EB88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3A81E063-1ACB-418A-93EC-3DF2A5C63E8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75" name="Text Box 68">
          <a:extLst>
            <a:ext uri="{FF2B5EF4-FFF2-40B4-BE49-F238E27FC236}">
              <a16:creationId xmlns:a16="http://schemas.microsoft.com/office/drawing/2014/main" id="{0E383070-6860-40B3-BDD9-16918576C4D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76" name="Text Box 69">
          <a:extLst>
            <a:ext uri="{FF2B5EF4-FFF2-40B4-BE49-F238E27FC236}">
              <a16:creationId xmlns:a16="http://schemas.microsoft.com/office/drawing/2014/main" id="{1D7EB6EE-9D63-40D0-B0C5-90A970DB2B6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77" name="Text Box 70">
          <a:extLst>
            <a:ext uri="{FF2B5EF4-FFF2-40B4-BE49-F238E27FC236}">
              <a16:creationId xmlns:a16="http://schemas.microsoft.com/office/drawing/2014/main" id="{91FB2CB2-D52F-4AEC-B911-2C55D872A4F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78" name="Text Box 71">
          <a:extLst>
            <a:ext uri="{FF2B5EF4-FFF2-40B4-BE49-F238E27FC236}">
              <a16:creationId xmlns:a16="http://schemas.microsoft.com/office/drawing/2014/main" id="{AA2BA0E3-8560-4FA9-B238-8C538F8275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79" name="Text Box 72">
          <a:extLst>
            <a:ext uri="{FF2B5EF4-FFF2-40B4-BE49-F238E27FC236}">
              <a16:creationId xmlns:a16="http://schemas.microsoft.com/office/drawing/2014/main" id="{73B505D4-BA30-4096-812F-337DE279255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980" name="Text Box 73">
          <a:extLst>
            <a:ext uri="{FF2B5EF4-FFF2-40B4-BE49-F238E27FC236}">
              <a16:creationId xmlns:a16="http://schemas.microsoft.com/office/drawing/2014/main" id="{C757F51E-61DE-4956-97A5-ACDC5AA0EB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81" name="Text Box 46">
          <a:extLst>
            <a:ext uri="{FF2B5EF4-FFF2-40B4-BE49-F238E27FC236}">
              <a16:creationId xmlns:a16="http://schemas.microsoft.com/office/drawing/2014/main" id="{22058407-B53E-492A-8F09-6E03629FA2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82" name="Text Box 43">
          <a:extLst>
            <a:ext uri="{FF2B5EF4-FFF2-40B4-BE49-F238E27FC236}">
              <a16:creationId xmlns:a16="http://schemas.microsoft.com/office/drawing/2014/main" id="{E4D88CB6-41CF-426C-B66C-E8F97AF734D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A69E62C7-171C-41B7-8742-A5C27F79E5F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A3451263-E43F-4FBD-91B9-8F6D3858421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3399FD13-4497-4260-A4F5-79541C44FE3F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612E650D-4BC3-43F6-ABAE-E73B383F2A21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87" name="Text Box 65">
          <a:extLst>
            <a:ext uri="{FF2B5EF4-FFF2-40B4-BE49-F238E27FC236}">
              <a16:creationId xmlns:a16="http://schemas.microsoft.com/office/drawing/2014/main" id="{B736BF47-47A8-4C6E-BBF9-FBF647FBC75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88" name="Text Box 91">
          <a:extLst>
            <a:ext uri="{FF2B5EF4-FFF2-40B4-BE49-F238E27FC236}">
              <a16:creationId xmlns:a16="http://schemas.microsoft.com/office/drawing/2014/main" id="{7609DE17-CB5B-4E01-8153-208ED0244D5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89" name="Text Box 65">
          <a:extLst>
            <a:ext uri="{FF2B5EF4-FFF2-40B4-BE49-F238E27FC236}">
              <a16:creationId xmlns:a16="http://schemas.microsoft.com/office/drawing/2014/main" id="{F517E557-4E95-4396-8429-A7B9985F0ED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990" name="Text Box 91">
          <a:extLst>
            <a:ext uri="{FF2B5EF4-FFF2-40B4-BE49-F238E27FC236}">
              <a16:creationId xmlns:a16="http://schemas.microsoft.com/office/drawing/2014/main" id="{A2946422-3D64-45DD-AD95-BE8F4EEE8D1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991" name="Text Box 46">
          <a:extLst>
            <a:ext uri="{FF2B5EF4-FFF2-40B4-BE49-F238E27FC236}">
              <a16:creationId xmlns:a16="http://schemas.microsoft.com/office/drawing/2014/main" id="{10867CA6-6D2E-4C5D-A5F4-22678706464C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18662862-32D0-4F46-86EB-8BCA91A05701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3" name="Text Box 68">
          <a:extLst>
            <a:ext uri="{FF2B5EF4-FFF2-40B4-BE49-F238E27FC236}">
              <a16:creationId xmlns:a16="http://schemas.microsoft.com/office/drawing/2014/main" id="{A52C0082-1DAF-486A-8DD9-2EA4B83A3E1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4" name="Text Box 69">
          <a:extLst>
            <a:ext uri="{FF2B5EF4-FFF2-40B4-BE49-F238E27FC236}">
              <a16:creationId xmlns:a16="http://schemas.microsoft.com/office/drawing/2014/main" id="{6713D932-3383-4705-8306-22EDCB7553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5" name="Text Box 70">
          <a:extLst>
            <a:ext uri="{FF2B5EF4-FFF2-40B4-BE49-F238E27FC236}">
              <a16:creationId xmlns:a16="http://schemas.microsoft.com/office/drawing/2014/main" id="{84A87D38-31C9-4C29-843C-355A9D05297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6" name="Text Box 71">
          <a:extLst>
            <a:ext uri="{FF2B5EF4-FFF2-40B4-BE49-F238E27FC236}">
              <a16:creationId xmlns:a16="http://schemas.microsoft.com/office/drawing/2014/main" id="{BECE91FF-37E5-4898-A94D-F4EEB6734A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7" name="Text Box 72">
          <a:extLst>
            <a:ext uri="{FF2B5EF4-FFF2-40B4-BE49-F238E27FC236}">
              <a16:creationId xmlns:a16="http://schemas.microsoft.com/office/drawing/2014/main" id="{AC992548-56B8-47E8-B7BF-A3680B64239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998" name="Text Box 73">
          <a:extLst>
            <a:ext uri="{FF2B5EF4-FFF2-40B4-BE49-F238E27FC236}">
              <a16:creationId xmlns:a16="http://schemas.microsoft.com/office/drawing/2014/main" id="{C5916E20-D131-4391-A27B-900EA0C398A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999" name="Text Box 46">
          <a:extLst>
            <a:ext uri="{FF2B5EF4-FFF2-40B4-BE49-F238E27FC236}">
              <a16:creationId xmlns:a16="http://schemas.microsoft.com/office/drawing/2014/main" id="{AB69B19B-DE6A-4DC8-AD89-1949E2D602F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7524672F-EA7F-49F1-B812-2CA20B30CCA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B2425822-1543-4ED8-A1C4-5AE84774699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21504789-03ED-4154-B6D5-A2AB7993D37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080AF645-043B-4E0B-ACFE-D428A5C4217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92D664E9-9BBD-48C8-8810-36AD3F4F3CD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5004F3DC-AD74-40D8-9B90-CF57CD0808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6E76CD8-B888-4290-BB77-632F840AAA2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DA9489A2-65F8-4344-890E-4E22DF3A40F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6E940800-2177-476D-886C-33C7760F2E5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B5D01C48-A76B-4110-830A-B54826F696E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644617EC-5878-4810-9DEA-C32478C1E86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DFF5919B-25D5-4B2C-9084-83AE6298D6B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23824F02-904C-4A7A-9F05-7547700E2F3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EA0F26A7-8F72-43FB-988E-DB00E9D1A6E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549265D5-6001-4612-A24F-DD2C8C9DC1D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C7AE2596-C053-4561-BFBA-99789D146BD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04D2EA7D-BB67-4D63-AD47-E23D9840F88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9D2B403A-EF6F-4ED9-B4F2-CB0E7FB0B27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51238AF-04B6-45F3-8775-08C81B0BDFA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0DE24625-9AA5-4951-A649-4DD15E9B122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4EDEA4-3938-440F-8712-87F1260258F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179F54C3-AE59-4A06-B43D-34C66682B52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4BD68BA1-52FE-456B-A95E-6048ACF1188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CD113EC3-D6CE-4841-B5D7-2212D55D0EC5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47E035EB-13FB-4174-AAE5-532D2A4A1DD1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968B276E-1977-400E-AF55-346203037BD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26" name="Text Box 91">
          <a:extLst>
            <a:ext uri="{FF2B5EF4-FFF2-40B4-BE49-F238E27FC236}">
              <a16:creationId xmlns:a16="http://schemas.microsoft.com/office/drawing/2014/main" id="{D0B55D6C-DAF3-4791-B0EB-30D98C2A6CA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27" name="Text Box 65">
          <a:extLst>
            <a:ext uri="{FF2B5EF4-FFF2-40B4-BE49-F238E27FC236}">
              <a16:creationId xmlns:a16="http://schemas.microsoft.com/office/drawing/2014/main" id="{0C2B2659-9610-4FC5-803B-4B9B7D2B58A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28" name="Text Box 91">
          <a:extLst>
            <a:ext uri="{FF2B5EF4-FFF2-40B4-BE49-F238E27FC236}">
              <a16:creationId xmlns:a16="http://schemas.microsoft.com/office/drawing/2014/main" id="{47619FB0-96B8-45DA-9169-7034D1FC4D6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C38046D7-4A9A-4964-ACFA-E1CECD6D9E51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66FAC9F4-FEA5-4B17-BF8E-396E93ED6BC3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1" name="Text Box 68">
          <a:extLst>
            <a:ext uri="{FF2B5EF4-FFF2-40B4-BE49-F238E27FC236}">
              <a16:creationId xmlns:a16="http://schemas.microsoft.com/office/drawing/2014/main" id="{D8BE7FA4-D883-415B-9F08-E63AE6285E5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2" name="Text Box 69">
          <a:extLst>
            <a:ext uri="{FF2B5EF4-FFF2-40B4-BE49-F238E27FC236}">
              <a16:creationId xmlns:a16="http://schemas.microsoft.com/office/drawing/2014/main" id="{6B356370-83C2-4900-BFF1-1E79A357E72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3" name="Text Box 70">
          <a:extLst>
            <a:ext uri="{FF2B5EF4-FFF2-40B4-BE49-F238E27FC236}">
              <a16:creationId xmlns:a16="http://schemas.microsoft.com/office/drawing/2014/main" id="{6F6810DA-F9F1-4416-8155-D10EEFE919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4" name="Text Box 71">
          <a:extLst>
            <a:ext uri="{FF2B5EF4-FFF2-40B4-BE49-F238E27FC236}">
              <a16:creationId xmlns:a16="http://schemas.microsoft.com/office/drawing/2014/main" id="{D09FD07E-6F27-4A3B-A2C9-8F76EF55F3E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5" name="Text Box 72">
          <a:extLst>
            <a:ext uri="{FF2B5EF4-FFF2-40B4-BE49-F238E27FC236}">
              <a16:creationId xmlns:a16="http://schemas.microsoft.com/office/drawing/2014/main" id="{332FEC67-45D3-49B4-AC8A-299196F3D7E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36" name="Text Box 73">
          <a:extLst>
            <a:ext uri="{FF2B5EF4-FFF2-40B4-BE49-F238E27FC236}">
              <a16:creationId xmlns:a16="http://schemas.microsoft.com/office/drawing/2014/main" id="{D1F0BBB0-4312-4741-A1F5-EF71F0AA3F1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9DB0F7F4-3757-4CD4-8A61-326E58254C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38A4635E-D4E2-4E7A-BA82-6770333356D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id="{0F7AB398-FD51-4F2D-BCB5-AB3A274CA95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3D78BB6E-24CA-4590-A233-D740706473B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E8174FB3-D179-4597-8B80-785E524DFE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561C7743-4CD9-4781-BDBF-247E71D5C48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74326239-E567-4630-B906-1AECDA6689B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5B5DCB10-F29A-46B8-A961-FDE79A625AE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29FA8DD2-7F31-4E32-8109-F82400794BC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38966E27-AC97-45CC-A5C4-F2BD39266E5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420EDD70-71CA-47F2-9AF1-DECA8FCD1E1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F74EB05F-4A20-402C-832A-F306DB7E47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49" name="Text Box 46">
          <a:extLst>
            <a:ext uri="{FF2B5EF4-FFF2-40B4-BE49-F238E27FC236}">
              <a16:creationId xmlns:a16="http://schemas.microsoft.com/office/drawing/2014/main" id="{57916D3A-D722-4519-960D-6F6D0E96318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50" name="Text Box 43">
          <a:extLst>
            <a:ext uri="{FF2B5EF4-FFF2-40B4-BE49-F238E27FC236}">
              <a16:creationId xmlns:a16="http://schemas.microsoft.com/office/drawing/2014/main" id="{C438C72E-C479-46DF-8B10-DEF475C8A43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1" name="Text Box 68">
          <a:extLst>
            <a:ext uri="{FF2B5EF4-FFF2-40B4-BE49-F238E27FC236}">
              <a16:creationId xmlns:a16="http://schemas.microsoft.com/office/drawing/2014/main" id="{20B7EE63-40D4-4663-BED2-97827D8B340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2" name="Text Box 69">
          <a:extLst>
            <a:ext uri="{FF2B5EF4-FFF2-40B4-BE49-F238E27FC236}">
              <a16:creationId xmlns:a16="http://schemas.microsoft.com/office/drawing/2014/main" id="{C00B66E3-56F4-45BD-8FD5-E271A692E71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3" name="Text Box 70">
          <a:extLst>
            <a:ext uri="{FF2B5EF4-FFF2-40B4-BE49-F238E27FC236}">
              <a16:creationId xmlns:a16="http://schemas.microsoft.com/office/drawing/2014/main" id="{65B3E145-A855-41B1-A1F5-4E74DEFA49A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4" name="Text Box 71">
          <a:extLst>
            <a:ext uri="{FF2B5EF4-FFF2-40B4-BE49-F238E27FC236}">
              <a16:creationId xmlns:a16="http://schemas.microsoft.com/office/drawing/2014/main" id="{562970BE-628E-47E6-B1DF-AC3E7E73E3A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5" name="Text Box 72">
          <a:extLst>
            <a:ext uri="{FF2B5EF4-FFF2-40B4-BE49-F238E27FC236}">
              <a16:creationId xmlns:a16="http://schemas.microsoft.com/office/drawing/2014/main" id="{C453EC02-2C7C-4C41-8B12-B0FFBA8B9B3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56" name="Text Box 73">
          <a:extLst>
            <a:ext uri="{FF2B5EF4-FFF2-40B4-BE49-F238E27FC236}">
              <a16:creationId xmlns:a16="http://schemas.microsoft.com/office/drawing/2014/main" id="{4ED6C4B2-A53C-4D6E-B672-0A44280F8A5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BCFBA7DE-895C-44F7-A6D5-D9AD4BF37C2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657875A1-D811-4470-8E7E-03282252E03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59" name="Text Box 46">
          <a:extLst>
            <a:ext uri="{FF2B5EF4-FFF2-40B4-BE49-F238E27FC236}">
              <a16:creationId xmlns:a16="http://schemas.microsoft.com/office/drawing/2014/main" id="{767B10C7-808F-451F-B4C4-3956C85C235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9BA455E0-469D-44A6-9EE7-F27D79F6018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61" name="Text Box 65">
          <a:extLst>
            <a:ext uri="{FF2B5EF4-FFF2-40B4-BE49-F238E27FC236}">
              <a16:creationId xmlns:a16="http://schemas.microsoft.com/office/drawing/2014/main" id="{C707E804-C087-447D-8853-5CD523C75FD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62" name="Text Box 91">
          <a:extLst>
            <a:ext uri="{FF2B5EF4-FFF2-40B4-BE49-F238E27FC236}">
              <a16:creationId xmlns:a16="http://schemas.microsoft.com/office/drawing/2014/main" id="{87E131F8-806D-4FF8-B73B-330C4D13FF9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792AE256-AC2A-46D8-A642-38FF668D5F6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64" name="Text Box 91">
          <a:extLst>
            <a:ext uri="{FF2B5EF4-FFF2-40B4-BE49-F238E27FC236}">
              <a16:creationId xmlns:a16="http://schemas.microsoft.com/office/drawing/2014/main" id="{F54CD39B-28E1-4BA6-8B6A-11BFF085557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4C0A478D-2C2C-4255-93D5-F4C3568C058E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84780D8A-32E8-4147-938F-682EFF682519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67" name="Text Box 68">
          <a:extLst>
            <a:ext uri="{FF2B5EF4-FFF2-40B4-BE49-F238E27FC236}">
              <a16:creationId xmlns:a16="http://schemas.microsoft.com/office/drawing/2014/main" id="{10389AFF-B67C-47C5-B49F-DFE927DFDB0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68" name="Text Box 69">
          <a:extLst>
            <a:ext uri="{FF2B5EF4-FFF2-40B4-BE49-F238E27FC236}">
              <a16:creationId xmlns:a16="http://schemas.microsoft.com/office/drawing/2014/main" id="{019A172B-448F-4532-974D-2E2EA02ABAE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69" name="Text Box 70">
          <a:extLst>
            <a:ext uri="{FF2B5EF4-FFF2-40B4-BE49-F238E27FC236}">
              <a16:creationId xmlns:a16="http://schemas.microsoft.com/office/drawing/2014/main" id="{2DDC2B6D-5E7B-45C5-B007-5054040B1A1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0" name="Text Box 71">
          <a:extLst>
            <a:ext uri="{FF2B5EF4-FFF2-40B4-BE49-F238E27FC236}">
              <a16:creationId xmlns:a16="http://schemas.microsoft.com/office/drawing/2014/main" id="{F64B314D-8030-4E64-AE05-1BF0A454D1B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1" name="Text Box 72">
          <a:extLst>
            <a:ext uri="{FF2B5EF4-FFF2-40B4-BE49-F238E27FC236}">
              <a16:creationId xmlns:a16="http://schemas.microsoft.com/office/drawing/2014/main" id="{B17E6810-4F2C-4468-AE27-51F65890026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2" name="Text Box 73">
          <a:extLst>
            <a:ext uri="{FF2B5EF4-FFF2-40B4-BE49-F238E27FC236}">
              <a16:creationId xmlns:a16="http://schemas.microsoft.com/office/drawing/2014/main" id="{6D691349-BCDA-4ECA-8C8E-CB8EE54B69C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73" name="Text Box 46">
          <a:extLst>
            <a:ext uri="{FF2B5EF4-FFF2-40B4-BE49-F238E27FC236}">
              <a16:creationId xmlns:a16="http://schemas.microsoft.com/office/drawing/2014/main" id="{AAB20776-62C5-4857-B115-42212DC6FB8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374DC6F8-DE9C-42D0-A5CA-19C119A13B3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A316D560-00F6-4835-8AB4-70B217DCC3B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1E6ED09-9D90-43C0-B4AF-C93F9625198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135276B1-F95E-4CA8-A7D0-7CBC872913F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E7252C3B-2DA1-4232-B21B-FB2CF24809A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894D5264-310B-48B5-B6AA-BA93C1E5339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D2E03392-EC9C-49A8-9474-FC02F17085C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1706C626-6BBE-40CA-A2AC-8D25C7CF7A0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3688F8C2-6586-4BCC-AFBA-D44BB6AF473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0DF9ADC6-6509-46CE-8D7A-1FA2C43B6D2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5C0DE0FE-2B48-4F15-8993-D433C45AC3B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7EC69785-9CE7-49CD-B520-20A79659198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86" name="Text Box 68">
          <a:extLst>
            <a:ext uri="{FF2B5EF4-FFF2-40B4-BE49-F238E27FC236}">
              <a16:creationId xmlns:a16="http://schemas.microsoft.com/office/drawing/2014/main" id="{0025088B-65F2-4F59-9BD6-3B910AC8BE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87" name="Text Box 69">
          <a:extLst>
            <a:ext uri="{FF2B5EF4-FFF2-40B4-BE49-F238E27FC236}">
              <a16:creationId xmlns:a16="http://schemas.microsoft.com/office/drawing/2014/main" id="{C3014157-74C1-452D-A476-DF6E5E30B93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88" name="Text Box 70">
          <a:extLst>
            <a:ext uri="{FF2B5EF4-FFF2-40B4-BE49-F238E27FC236}">
              <a16:creationId xmlns:a16="http://schemas.microsoft.com/office/drawing/2014/main" id="{FF48A5CB-03C0-4DE3-B871-6AB2474C1D3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89" name="Text Box 71">
          <a:extLst>
            <a:ext uri="{FF2B5EF4-FFF2-40B4-BE49-F238E27FC236}">
              <a16:creationId xmlns:a16="http://schemas.microsoft.com/office/drawing/2014/main" id="{66208EFD-D291-4972-AA59-08063D54E4B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90" name="Text Box 72">
          <a:extLst>
            <a:ext uri="{FF2B5EF4-FFF2-40B4-BE49-F238E27FC236}">
              <a16:creationId xmlns:a16="http://schemas.microsoft.com/office/drawing/2014/main" id="{83F9019A-2917-48A1-A787-4DF7A6AD01D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091" name="Text Box 73">
          <a:extLst>
            <a:ext uri="{FF2B5EF4-FFF2-40B4-BE49-F238E27FC236}">
              <a16:creationId xmlns:a16="http://schemas.microsoft.com/office/drawing/2014/main" id="{787735F3-78DE-4AE5-952C-F9A475CC9F3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586A1F9F-94F2-4CC0-BCEA-2B830ABFA3C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93" name="Text Box 43">
          <a:extLst>
            <a:ext uri="{FF2B5EF4-FFF2-40B4-BE49-F238E27FC236}">
              <a16:creationId xmlns:a16="http://schemas.microsoft.com/office/drawing/2014/main" id="{0A240825-A14B-42D7-B392-334B7C3527E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3FFF6ECF-8230-4FFE-965B-A23D71979BF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B2FFAC6B-5835-4191-95DD-389F115AA91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CDB3DA84-4F15-44C8-9458-9366798D9DF3}"/>
            </a:ext>
          </a:extLst>
        </xdr:cNvPr>
        <xdr:cNvSpPr txBox="1">
          <a:spLocks noChangeArrowheads="1"/>
        </xdr:cNvSpPr>
      </xdr:nvSpPr>
      <xdr:spPr bwMode="auto">
        <a:xfrm>
          <a:off x="1057275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223</xdr:row>
      <xdr:rowOff>0</xdr:rowOff>
    </xdr:from>
    <xdr:ext cx="0" cy="171450"/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2032EB49-5049-4A86-A3C2-44F0B1F2766C}"/>
            </a:ext>
          </a:extLst>
        </xdr:cNvPr>
        <xdr:cNvSpPr txBox="1">
          <a:spLocks noChangeArrowheads="1"/>
        </xdr:cNvSpPr>
      </xdr:nvSpPr>
      <xdr:spPr bwMode="auto">
        <a:xfrm>
          <a:off x="13839825" y="42672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98" name="Text Box 65">
          <a:extLst>
            <a:ext uri="{FF2B5EF4-FFF2-40B4-BE49-F238E27FC236}">
              <a16:creationId xmlns:a16="http://schemas.microsoft.com/office/drawing/2014/main" id="{C52C98BC-BAD7-4B06-AF84-6981A778B3C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099" name="Text Box 91">
          <a:extLst>
            <a:ext uri="{FF2B5EF4-FFF2-40B4-BE49-F238E27FC236}">
              <a16:creationId xmlns:a16="http://schemas.microsoft.com/office/drawing/2014/main" id="{8206787E-CFB0-4087-9521-3D5ECEE98F3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00" name="Text Box 65">
          <a:extLst>
            <a:ext uri="{FF2B5EF4-FFF2-40B4-BE49-F238E27FC236}">
              <a16:creationId xmlns:a16="http://schemas.microsoft.com/office/drawing/2014/main" id="{E9B67CAD-CA26-4524-8B51-518DA701EFA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01" name="Text Box 91">
          <a:extLst>
            <a:ext uri="{FF2B5EF4-FFF2-40B4-BE49-F238E27FC236}">
              <a16:creationId xmlns:a16="http://schemas.microsoft.com/office/drawing/2014/main" id="{2C540A7A-3A34-46CD-A49C-EA9AD0BD74B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E5BDB8A8-1D63-449B-BA99-1D91E500A360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103" name="Text Box 43">
          <a:extLst>
            <a:ext uri="{FF2B5EF4-FFF2-40B4-BE49-F238E27FC236}">
              <a16:creationId xmlns:a16="http://schemas.microsoft.com/office/drawing/2014/main" id="{F967142B-17B9-43E6-B453-F22AEE84F77A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4" name="Text Box 68">
          <a:extLst>
            <a:ext uri="{FF2B5EF4-FFF2-40B4-BE49-F238E27FC236}">
              <a16:creationId xmlns:a16="http://schemas.microsoft.com/office/drawing/2014/main" id="{1B37A134-7F12-40BF-8D45-D50B130966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5" name="Text Box 69">
          <a:extLst>
            <a:ext uri="{FF2B5EF4-FFF2-40B4-BE49-F238E27FC236}">
              <a16:creationId xmlns:a16="http://schemas.microsoft.com/office/drawing/2014/main" id="{9C83BA64-F565-4DAE-9E6F-691E8BA0519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6" name="Text Box 70">
          <a:extLst>
            <a:ext uri="{FF2B5EF4-FFF2-40B4-BE49-F238E27FC236}">
              <a16:creationId xmlns:a16="http://schemas.microsoft.com/office/drawing/2014/main" id="{4A4F39E6-47E7-417F-8573-2F5E696E32B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7" name="Text Box 71">
          <a:extLst>
            <a:ext uri="{FF2B5EF4-FFF2-40B4-BE49-F238E27FC236}">
              <a16:creationId xmlns:a16="http://schemas.microsoft.com/office/drawing/2014/main" id="{66BFA334-EF6F-41EB-BEDE-FE293BCFE9E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8" name="Text Box 72">
          <a:extLst>
            <a:ext uri="{FF2B5EF4-FFF2-40B4-BE49-F238E27FC236}">
              <a16:creationId xmlns:a16="http://schemas.microsoft.com/office/drawing/2014/main" id="{B69A936D-5270-4B53-807F-D21B01C189A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09" name="Text Box 73">
          <a:extLst>
            <a:ext uri="{FF2B5EF4-FFF2-40B4-BE49-F238E27FC236}">
              <a16:creationId xmlns:a16="http://schemas.microsoft.com/office/drawing/2014/main" id="{82DB5096-BCB7-4394-995F-7CFF27B0626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FAAB51E2-B97E-4BA3-8A91-73F797DF0A1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7377F197-36AE-4CC0-8554-8F7ADDB6C36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6E9843F2-76FE-4BA4-923C-A9FB2FD7F2B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13" name="Text Box 43">
          <a:extLst>
            <a:ext uri="{FF2B5EF4-FFF2-40B4-BE49-F238E27FC236}">
              <a16:creationId xmlns:a16="http://schemas.microsoft.com/office/drawing/2014/main" id="{AD4BC15E-6BC0-4D65-964C-61B636F1C95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4" name="Text Box 68">
          <a:extLst>
            <a:ext uri="{FF2B5EF4-FFF2-40B4-BE49-F238E27FC236}">
              <a16:creationId xmlns:a16="http://schemas.microsoft.com/office/drawing/2014/main" id="{D2367E07-0015-4918-B26F-DA37F4F5D75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5" name="Text Box 69">
          <a:extLst>
            <a:ext uri="{FF2B5EF4-FFF2-40B4-BE49-F238E27FC236}">
              <a16:creationId xmlns:a16="http://schemas.microsoft.com/office/drawing/2014/main" id="{5E8983B8-7382-48D2-9046-AB7AFD9257D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6" name="Text Box 70">
          <a:extLst>
            <a:ext uri="{FF2B5EF4-FFF2-40B4-BE49-F238E27FC236}">
              <a16:creationId xmlns:a16="http://schemas.microsoft.com/office/drawing/2014/main" id="{7880FFF2-12CE-4317-8DE8-B8394A2872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7" name="Text Box 71">
          <a:extLst>
            <a:ext uri="{FF2B5EF4-FFF2-40B4-BE49-F238E27FC236}">
              <a16:creationId xmlns:a16="http://schemas.microsoft.com/office/drawing/2014/main" id="{8138E67B-9D16-45D6-8918-D84770D4F21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8" name="Text Box 72">
          <a:extLst>
            <a:ext uri="{FF2B5EF4-FFF2-40B4-BE49-F238E27FC236}">
              <a16:creationId xmlns:a16="http://schemas.microsoft.com/office/drawing/2014/main" id="{75B58D66-00A6-4B40-8094-7FAA8042431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19" name="Text Box 73">
          <a:extLst>
            <a:ext uri="{FF2B5EF4-FFF2-40B4-BE49-F238E27FC236}">
              <a16:creationId xmlns:a16="http://schemas.microsoft.com/office/drawing/2014/main" id="{08F961C7-886B-4AF5-9AA7-14987F97016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641CF9DF-E4DE-4CD7-8F06-D524302E142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4CCB95C8-C314-4401-BF93-B8D866270D2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2C862693-77C4-44AA-833C-37AF19131BD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9FB710F8-8BC8-4B96-ADE1-B5DB617E909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561BF27C-6790-42DD-80ED-212B483D4CE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AC8C194A-9CC9-4DA2-8B65-252CDB9D6EE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4CC170B6-B0C9-43DD-B4BA-1F40EDF8A45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A2933575-5CE2-49D2-B7FE-BE881DC5C13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6FC61414-6CCB-4421-B8F9-FC81CA62ABB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EC8C3008-28DC-4C66-91D8-16EE97B24A7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C9D79E7C-0A1C-4579-97F4-C862EF3FA0E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31" name="Text Box 43">
          <a:extLst>
            <a:ext uri="{FF2B5EF4-FFF2-40B4-BE49-F238E27FC236}">
              <a16:creationId xmlns:a16="http://schemas.microsoft.com/office/drawing/2014/main" id="{7FA0107B-996D-4941-A93D-4DE08A9F7A0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F7C907E9-FE45-4739-ACF8-12F00603766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0D2D0A53-96CE-43CC-93B3-DD151A311D3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</xdr:colOff>
      <xdr:row>29</xdr:row>
      <xdr:rowOff>0</xdr:rowOff>
    </xdr:from>
    <xdr:ext cx="0" cy="171450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4195DB05-AB6B-4665-8729-9F639FEC9F78}"/>
            </a:ext>
          </a:extLst>
        </xdr:cNvPr>
        <xdr:cNvSpPr txBox="1">
          <a:spLocks noChangeArrowheads="1"/>
        </xdr:cNvSpPr>
      </xdr:nvSpPr>
      <xdr:spPr bwMode="auto">
        <a:xfrm>
          <a:off x="17040225" y="2381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35" name="Text Box 65">
          <a:extLst>
            <a:ext uri="{FF2B5EF4-FFF2-40B4-BE49-F238E27FC236}">
              <a16:creationId xmlns:a16="http://schemas.microsoft.com/office/drawing/2014/main" id="{060A45CE-AEBB-44B8-93FC-D72666E3536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36" name="Text Box 91">
          <a:extLst>
            <a:ext uri="{FF2B5EF4-FFF2-40B4-BE49-F238E27FC236}">
              <a16:creationId xmlns:a16="http://schemas.microsoft.com/office/drawing/2014/main" id="{7FA863A5-F9FF-4634-B2E3-CEA014A8F5C2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37" name="Text Box 65">
          <a:extLst>
            <a:ext uri="{FF2B5EF4-FFF2-40B4-BE49-F238E27FC236}">
              <a16:creationId xmlns:a16="http://schemas.microsoft.com/office/drawing/2014/main" id="{582EA3C2-5457-4849-B024-021BB11CE7F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138" name="Text Box 46">
          <a:extLst>
            <a:ext uri="{FF2B5EF4-FFF2-40B4-BE49-F238E27FC236}">
              <a16:creationId xmlns:a16="http://schemas.microsoft.com/office/drawing/2014/main" id="{64C7915F-BD67-4F3D-A4D8-73A5FCCEB101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139" name="Text Box 43">
          <a:extLst>
            <a:ext uri="{FF2B5EF4-FFF2-40B4-BE49-F238E27FC236}">
              <a16:creationId xmlns:a16="http://schemas.microsoft.com/office/drawing/2014/main" id="{05F80D8A-4044-46AB-80EA-4437113CFCEF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0" name="Text Box 68">
          <a:extLst>
            <a:ext uri="{FF2B5EF4-FFF2-40B4-BE49-F238E27FC236}">
              <a16:creationId xmlns:a16="http://schemas.microsoft.com/office/drawing/2014/main" id="{4CBBB56C-3A1B-4437-B2BC-A46C2AEC36A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1" name="Text Box 69">
          <a:extLst>
            <a:ext uri="{FF2B5EF4-FFF2-40B4-BE49-F238E27FC236}">
              <a16:creationId xmlns:a16="http://schemas.microsoft.com/office/drawing/2014/main" id="{7E0BCA62-ACCA-4C10-AE4E-41BA2CCC4BE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2" name="Text Box 70">
          <a:extLst>
            <a:ext uri="{FF2B5EF4-FFF2-40B4-BE49-F238E27FC236}">
              <a16:creationId xmlns:a16="http://schemas.microsoft.com/office/drawing/2014/main" id="{3A4EF052-5CEE-4686-B95F-D9D3CF88B38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3" name="Text Box 71">
          <a:extLst>
            <a:ext uri="{FF2B5EF4-FFF2-40B4-BE49-F238E27FC236}">
              <a16:creationId xmlns:a16="http://schemas.microsoft.com/office/drawing/2014/main" id="{4886F552-FD99-46CA-9441-572A6EA68446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4" name="Text Box 72">
          <a:extLst>
            <a:ext uri="{FF2B5EF4-FFF2-40B4-BE49-F238E27FC236}">
              <a16:creationId xmlns:a16="http://schemas.microsoft.com/office/drawing/2014/main" id="{62D20B7E-EC09-439F-8322-F29975F456F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45" name="Text Box 73">
          <a:extLst>
            <a:ext uri="{FF2B5EF4-FFF2-40B4-BE49-F238E27FC236}">
              <a16:creationId xmlns:a16="http://schemas.microsoft.com/office/drawing/2014/main" id="{E8076654-4FCA-46A0-85AA-11F03B69E90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78337C24-A8ED-41C4-B956-D2DBC3D39BA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E498F4FB-3A6E-4F78-8321-0DEFEAE1346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64871342-6DBB-4395-80D7-CD9BAD510E8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6E0971CB-5DD8-489E-867E-FAF200BDB76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D0F41A8B-7941-47EE-A62D-2E81C5976F5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D8F7CC0C-6537-4FD5-8621-012703276D7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82881DE1-9F74-4A55-BA59-8114D0E12A8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4734FE01-4EA7-4C49-82A5-5BEB1091BA0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B8675FE0-CB04-4C54-ABA4-4795469D9C9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E68F0023-D42C-498A-86D0-81FB80E3C7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D1DF758C-CCC9-4D55-AD68-CF26C980944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599AEA90-4D18-4D99-89EB-53D398DCA0B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BCFEA5DE-B793-4F36-8AAD-8252EEB1125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A5D30E3-181D-4DD0-A52D-D7537DF426B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6C66732E-6ED2-4386-856E-3BA2A65D665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4465A34D-DED9-40E4-87A8-E061BB1873C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8A099BB7-0702-4476-B601-0CCF6FF3E94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CAFDCDB2-0911-420D-A4CE-691B599A623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55E0BD61-2BA7-44D2-AFE1-9A902A910C1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31614300-FA7B-40BB-AC22-E967F958D07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2B2BDD35-5EAF-45FB-8522-8D8636B04E0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7D11372C-2609-4714-95AF-A1882701FE3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D5E6252F-AD6C-4962-92C3-9A2A62E703B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88758E1-8828-4CBC-8712-5D346857D89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47625</xdr:colOff>
      <xdr:row>223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A339D52F-125B-49A0-8B82-072F658DDCD2}"/>
            </a:ext>
          </a:extLst>
        </xdr:cNvPr>
        <xdr:cNvSpPr txBox="1">
          <a:spLocks noChangeArrowheads="1"/>
        </xdr:cNvSpPr>
      </xdr:nvSpPr>
      <xdr:spPr bwMode="auto">
        <a:xfrm>
          <a:off x="16402050" y="30870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71" name="Text Box 65">
          <a:extLst>
            <a:ext uri="{FF2B5EF4-FFF2-40B4-BE49-F238E27FC236}">
              <a16:creationId xmlns:a16="http://schemas.microsoft.com/office/drawing/2014/main" id="{E1A27E79-24A2-4D14-B2C9-20ABDA77D46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72" name="Text Box 91">
          <a:extLst>
            <a:ext uri="{FF2B5EF4-FFF2-40B4-BE49-F238E27FC236}">
              <a16:creationId xmlns:a16="http://schemas.microsoft.com/office/drawing/2014/main" id="{E02A847D-24A9-4B81-BB20-379ED74FA49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1173" name="Text Box 65">
          <a:extLst>
            <a:ext uri="{FF2B5EF4-FFF2-40B4-BE49-F238E27FC236}">
              <a16:creationId xmlns:a16="http://schemas.microsoft.com/office/drawing/2014/main" id="{2E6E9287-67E7-49AF-AE82-03D0D3EBD52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1174" name="Text Box 46">
          <a:extLst>
            <a:ext uri="{FF2B5EF4-FFF2-40B4-BE49-F238E27FC236}">
              <a16:creationId xmlns:a16="http://schemas.microsoft.com/office/drawing/2014/main" id="{CBDCAA9D-ECA9-441C-A06A-9A620E18DED2}"/>
            </a:ext>
          </a:extLst>
        </xdr:cNvPr>
        <xdr:cNvSpPr txBox="1">
          <a:spLocks noChangeArrowheads="1"/>
        </xdr:cNvSpPr>
      </xdr:nvSpPr>
      <xdr:spPr bwMode="auto">
        <a:xfrm>
          <a:off x="4676775" y="30870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485775</xdr:colOff>
      <xdr:row>219</xdr:row>
      <xdr:rowOff>161925</xdr:rowOff>
    </xdr:from>
    <xdr:ext cx="76200" cy="171450"/>
    <xdr:sp macro="" textlink="">
      <xdr:nvSpPr>
        <xdr:cNvPr id="1175" name="Text Box 43">
          <a:extLst>
            <a:ext uri="{FF2B5EF4-FFF2-40B4-BE49-F238E27FC236}">
              <a16:creationId xmlns:a16="http://schemas.microsoft.com/office/drawing/2014/main" id="{1AD05730-41A2-4411-8CD5-8AF6040CD104}"/>
            </a:ext>
          </a:extLst>
        </xdr:cNvPr>
        <xdr:cNvSpPr txBox="1">
          <a:spLocks noChangeArrowheads="1"/>
        </xdr:cNvSpPr>
      </xdr:nvSpPr>
      <xdr:spPr bwMode="auto">
        <a:xfrm>
          <a:off x="17449800" y="35623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76" name="Text Box 68">
          <a:extLst>
            <a:ext uri="{FF2B5EF4-FFF2-40B4-BE49-F238E27FC236}">
              <a16:creationId xmlns:a16="http://schemas.microsoft.com/office/drawing/2014/main" id="{9CF56D44-236E-485C-9958-1D0AFEA7B7E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77" name="Text Box 69">
          <a:extLst>
            <a:ext uri="{FF2B5EF4-FFF2-40B4-BE49-F238E27FC236}">
              <a16:creationId xmlns:a16="http://schemas.microsoft.com/office/drawing/2014/main" id="{92E7606F-F038-4785-B1B1-AD314E9B19C1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78" name="Text Box 70">
          <a:extLst>
            <a:ext uri="{FF2B5EF4-FFF2-40B4-BE49-F238E27FC236}">
              <a16:creationId xmlns:a16="http://schemas.microsoft.com/office/drawing/2014/main" id="{E2F00A26-DF9A-4180-B532-75BA197D02F8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79" name="Text Box 71">
          <a:extLst>
            <a:ext uri="{FF2B5EF4-FFF2-40B4-BE49-F238E27FC236}">
              <a16:creationId xmlns:a16="http://schemas.microsoft.com/office/drawing/2014/main" id="{E7668B5F-1944-40E9-8EC5-40CD2858EEEC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0" name="Text Box 72">
          <a:extLst>
            <a:ext uri="{FF2B5EF4-FFF2-40B4-BE49-F238E27FC236}">
              <a16:creationId xmlns:a16="http://schemas.microsoft.com/office/drawing/2014/main" id="{29FC3C44-61DB-4850-B07E-3C2A8C90A72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1" name="Text Box 73">
          <a:extLst>
            <a:ext uri="{FF2B5EF4-FFF2-40B4-BE49-F238E27FC236}">
              <a16:creationId xmlns:a16="http://schemas.microsoft.com/office/drawing/2014/main" id="{317EFF10-66E8-4A01-9361-FF16DD06A5F7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B4F6BD96-29B1-4895-AA3C-9955054D641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F726A18E-73B2-4E9B-850E-80E2D0D4710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B1EF8E46-253D-4DA6-8E44-AA1075C15B14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2FD9D20F-9090-4C40-9E89-7BC82698D6D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EAA9BB57-8A8D-4F3B-A145-C865A7C04F8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9E3B52A8-2110-4FD8-8C3D-644A80C2CD3A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273A2F6E-271A-4332-B602-B5AD8F40952E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440CE175-2356-4D48-8406-77D4DC7599BF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1F6874B1-4908-4487-9DB7-5222DAA93DFD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5CE63257-D91A-4C36-A97B-0BA06AA4C389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7ECA308F-EAC2-41F4-B08E-B109880A961B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93" name="Text Box 43">
          <a:extLst>
            <a:ext uri="{FF2B5EF4-FFF2-40B4-BE49-F238E27FC236}">
              <a16:creationId xmlns:a16="http://schemas.microsoft.com/office/drawing/2014/main" id="{8F8B958F-56B5-4555-BB63-27DDBAD98B90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14AA9170-607F-4DD0-B70E-BC086B125823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55B7ABEB-9B5A-4769-B8E4-9D0ED2977315}"/>
            </a:ext>
          </a:extLst>
        </xdr:cNvPr>
        <xdr:cNvSpPr txBox="1">
          <a:spLocks noChangeArrowheads="1"/>
        </xdr:cNvSpPr>
      </xdr:nvSpPr>
      <xdr:spPr bwMode="auto">
        <a:xfrm>
          <a:off x="3933825" y="308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B947A9C8-B6E5-432D-9268-FE02FB3B888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774DC264-2510-4E89-B81E-36600E28EC2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E4D47BD8-E819-4106-BFB4-EF9ADCC349F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8EBA6366-5E01-4563-B764-E24F4835C74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F4A03972-A9BD-4732-A904-DAFCAFBD51B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217F22E0-05E3-4A1F-9B48-2EA0142930E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2D86ED5F-E84E-4823-B243-CE252817C71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FF0F6357-C407-444D-9340-88A3AE45CA9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C431AD16-43BA-4503-8320-C25A1C9FB30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BB0575F9-5305-4298-98D1-FCE3F931D4F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51EC55BB-D774-4715-8B8B-5AA4645E59BF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07" name="Text Box 11">
          <a:extLst>
            <a:ext uri="{FF2B5EF4-FFF2-40B4-BE49-F238E27FC236}">
              <a16:creationId xmlns:a16="http://schemas.microsoft.com/office/drawing/2014/main" id="{63B54A10-941D-4A91-8F62-13E1D2213FB8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08" name="Text Box 65">
          <a:extLst>
            <a:ext uri="{FF2B5EF4-FFF2-40B4-BE49-F238E27FC236}">
              <a16:creationId xmlns:a16="http://schemas.microsoft.com/office/drawing/2014/main" id="{EF82D67C-31EC-4644-AB58-CD052419AD5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id="{BC408B8F-8972-412C-BE96-D7A102C3F7E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10" name="Text Box 65">
          <a:extLst>
            <a:ext uri="{FF2B5EF4-FFF2-40B4-BE49-F238E27FC236}">
              <a16:creationId xmlns:a16="http://schemas.microsoft.com/office/drawing/2014/main" id="{97A51C9C-6217-44E9-8737-4AD9EDFC40B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11" name="Text Box 91">
          <a:extLst>
            <a:ext uri="{FF2B5EF4-FFF2-40B4-BE49-F238E27FC236}">
              <a16:creationId xmlns:a16="http://schemas.microsoft.com/office/drawing/2014/main" id="{EA460813-7906-48BC-A7E8-A57172ECA4D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81713AA0-C0E2-4B4B-B840-D666EFA12BDF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10AC39C-FF2C-472D-8D03-F9B7E2B24494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33570721-67AB-42C6-A803-F356AC41DFD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B0BF96AE-A5B0-4281-98FA-2960E09A2B6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D00CFDCB-83F7-4EE8-9896-E1A2FF803F9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47FE9D98-06C4-4E66-907C-D6AFF3E4986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2D611834-5268-46E1-B314-E158CF6638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397F0F8B-3E67-45C8-B781-9CA0F79B16A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5539586A-7749-4DB0-ADC2-118C428C6FE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7915580C-1982-4083-8E59-73D66A08AC9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CE8BC304-96AA-469F-8A3A-A6FDDCCCB7D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A726CE6-C909-4C99-91CF-8C3EC0C0D2B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4" name="Text Box 68">
          <a:extLst>
            <a:ext uri="{FF2B5EF4-FFF2-40B4-BE49-F238E27FC236}">
              <a16:creationId xmlns:a16="http://schemas.microsoft.com/office/drawing/2014/main" id="{623A5B4C-A418-48A9-9BEB-FD4DD8F0981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5" name="Text Box 69">
          <a:extLst>
            <a:ext uri="{FF2B5EF4-FFF2-40B4-BE49-F238E27FC236}">
              <a16:creationId xmlns:a16="http://schemas.microsoft.com/office/drawing/2014/main" id="{63F6BE3E-5B56-4E36-8B22-E1F0DB555DD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6" name="Text Box 70">
          <a:extLst>
            <a:ext uri="{FF2B5EF4-FFF2-40B4-BE49-F238E27FC236}">
              <a16:creationId xmlns:a16="http://schemas.microsoft.com/office/drawing/2014/main" id="{05A9B098-63E1-453D-B022-59D28DD045C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7" name="Text Box 71">
          <a:extLst>
            <a:ext uri="{FF2B5EF4-FFF2-40B4-BE49-F238E27FC236}">
              <a16:creationId xmlns:a16="http://schemas.microsoft.com/office/drawing/2014/main" id="{0C60C8BF-1F22-4EFC-9D8D-C578E66A593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8" name="Text Box 72">
          <a:extLst>
            <a:ext uri="{FF2B5EF4-FFF2-40B4-BE49-F238E27FC236}">
              <a16:creationId xmlns:a16="http://schemas.microsoft.com/office/drawing/2014/main" id="{BF11A51F-1AEC-4CCA-9A2B-8CA5A5059C9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29" name="Text Box 73">
          <a:extLst>
            <a:ext uri="{FF2B5EF4-FFF2-40B4-BE49-F238E27FC236}">
              <a16:creationId xmlns:a16="http://schemas.microsoft.com/office/drawing/2014/main" id="{57FB43B9-B004-43C9-99A9-48445A4958E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30" name="Text Box 46">
          <a:extLst>
            <a:ext uri="{FF2B5EF4-FFF2-40B4-BE49-F238E27FC236}">
              <a16:creationId xmlns:a16="http://schemas.microsoft.com/office/drawing/2014/main" id="{D30DD01B-BADD-4164-9F9C-33F82E09C33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2065D156-F6B5-40BD-B87D-88D805EAAB8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0553BB61-2E0A-4C9F-9B5E-DA902414A6B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D42AE981-B97E-47CA-AC47-F1D4C1983FD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1707C194-6031-4FD1-91DE-E28B52A6972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493A1707-8D1B-4328-A5B2-61E3BB06B4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ECBF8819-FBFD-4CFD-820A-5ECC615CA7D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9FDEFA8D-53DF-49B4-AC7E-2E1B40DFE27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8F310535-7064-4D56-912E-83438792ABC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B36C36D2-4605-44E6-B95B-65B9E293FE3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52DE9D30-7ED4-4C3C-B300-307E3C41D1F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D98216DA-A461-4016-881C-1128F9EC8C6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12D1EF7C-132A-4B10-8F37-7C92D2C6A0A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DF3A3618-7128-4BC5-81B0-4A18B129022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44" name="Text Box 10">
          <a:extLst>
            <a:ext uri="{FF2B5EF4-FFF2-40B4-BE49-F238E27FC236}">
              <a16:creationId xmlns:a16="http://schemas.microsoft.com/office/drawing/2014/main" id="{150D42C9-0A4F-42A7-811F-789037F9300A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45" name="Text Box 11">
          <a:extLst>
            <a:ext uri="{FF2B5EF4-FFF2-40B4-BE49-F238E27FC236}">
              <a16:creationId xmlns:a16="http://schemas.microsoft.com/office/drawing/2014/main" id="{F26C18CA-50E1-4F0B-B058-33288FEBEDB7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46" name="Text Box 65">
          <a:extLst>
            <a:ext uri="{FF2B5EF4-FFF2-40B4-BE49-F238E27FC236}">
              <a16:creationId xmlns:a16="http://schemas.microsoft.com/office/drawing/2014/main" id="{3087ECC9-1E0A-439B-B6E2-242FD05DD33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47" name="Text Box 91">
          <a:extLst>
            <a:ext uri="{FF2B5EF4-FFF2-40B4-BE49-F238E27FC236}">
              <a16:creationId xmlns:a16="http://schemas.microsoft.com/office/drawing/2014/main" id="{6A2922E5-E95F-4C9C-927B-D644AC4EEFC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48" name="Text Box 65">
          <a:extLst>
            <a:ext uri="{FF2B5EF4-FFF2-40B4-BE49-F238E27FC236}">
              <a16:creationId xmlns:a16="http://schemas.microsoft.com/office/drawing/2014/main" id="{CA7640EB-E8C6-4398-BC16-5B60FBFAE23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49" name="Text Box 91">
          <a:extLst>
            <a:ext uri="{FF2B5EF4-FFF2-40B4-BE49-F238E27FC236}">
              <a16:creationId xmlns:a16="http://schemas.microsoft.com/office/drawing/2014/main" id="{87803627-9B23-455E-90AB-D9D00AB7ABF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BCDD4B6A-4C75-4823-B9C9-5EB8E69B6026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01769D2-EE39-4D66-9162-7F50EF57C6F8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2" name="Text Box 68">
          <a:extLst>
            <a:ext uri="{FF2B5EF4-FFF2-40B4-BE49-F238E27FC236}">
              <a16:creationId xmlns:a16="http://schemas.microsoft.com/office/drawing/2014/main" id="{1D5F4457-215E-45E2-B59E-AE8838F37E8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3" name="Text Box 69">
          <a:extLst>
            <a:ext uri="{FF2B5EF4-FFF2-40B4-BE49-F238E27FC236}">
              <a16:creationId xmlns:a16="http://schemas.microsoft.com/office/drawing/2014/main" id="{FB7B1C56-AD78-43D6-B4A7-42EED0EC628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4" name="Text Box 70">
          <a:extLst>
            <a:ext uri="{FF2B5EF4-FFF2-40B4-BE49-F238E27FC236}">
              <a16:creationId xmlns:a16="http://schemas.microsoft.com/office/drawing/2014/main" id="{5CFE661F-60FF-46C9-AC6B-7FB318EECB5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5" name="Text Box 71">
          <a:extLst>
            <a:ext uri="{FF2B5EF4-FFF2-40B4-BE49-F238E27FC236}">
              <a16:creationId xmlns:a16="http://schemas.microsoft.com/office/drawing/2014/main" id="{47A8C74F-A80D-4200-9371-014B671B094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6" name="Text Box 72">
          <a:extLst>
            <a:ext uri="{FF2B5EF4-FFF2-40B4-BE49-F238E27FC236}">
              <a16:creationId xmlns:a16="http://schemas.microsoft.com/office/drawing/2014/main" id="{D975B7DA-40CF-431E-B029-22F92003584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57" name="Text Box 73">
          <a:extLst>
            <a:ext uri="{FF2B5EF4-FFF2-40B4-BE49-F238E27FC236}">
              <a16:creationId xmlns:a16="http://schemas.microsoft.com/office/drawing/2014/main" id="{B7A76E4B-66E4-46AF-A885-1A143A3CA5F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58" name="Text Box 46">
          <a:extLst>
            <a:ext uri="{FF2B5EF4-FFF2-40B4-BE49-F238E27FC236}">
              <a16:creationId xmlns:a16="http://schemas.microsoft.com/office/drawing/2014/main" id="{A6845120-034C-42AE-BA0C-0043E9C2671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1BE46B64-B446-4B19-8A41-623CC2E7C20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115801F-FD55-4A42-9757-9C350632615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2E30C6C2-10F3-418D-9378-EB34991CD2F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2" name="Text Box 68">
          <a:extLst>
            <a:ext uri="{FF2B5EF4-FFF2-40B4-BE49-F238E27FC236}">
              <a16:creationId xmlns:a16="http://schemas.microsoft.com/office/drawing/2014/main" id="{EA6513ED-7A22-4E8C-B7F0-80392E33FDC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3" name="Text Box 69">
          <a:extLst>
            <a:ext uri="{FF2B5EF4-FFF2-40B4-BE49-F238E27FC236}">
              <a16:creationId xmlns:a16="http://schemas.microsoft.com/office/drawing/2014/main" id="{335B5C81-703C-4D89-B39D-BCC333B2BB9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4" name="Text Box 70">
          <a:extLst>
            <a:ext uri="{FF2B5EF4-FFF2-40B4-BE49-F238E27FC236}">
              <a16:creationId xmlns:a16="http://schemas.microsoft.com/office/drawing/2014/main" id="{A4956B7A-A38F-448A-B375-2A1AC10D7F0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5" name="Text Box 71">
          <a:extLst>
            <a:ext uri="{FF2B5EF4-FFF2-40B4-BE49-F238E27FC236}">
              <a16:creationId xmlns:a16="http://schemas.microsoft.com/office/drawing/2014/main" id="{EA835E0C-6CC0-4056-AFFC-61CCCE00021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6" name="Text Box 72">
          <a:extLst>
            <a:ext uri="{FF2B5EF4-FFF2-40B4-BE49-F238E27FC236}">
              <a16:creationId xmlns:a16="http://schemas.microsoft.com/office/drawing/2014/main" id="{28CE8CC5-6FFA-4B37-87B9-31D0AA288E0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67" name="Text Box 73">
          <a:extLst>
            <a:ext uri="{FF2B5EF4-FFF2-40B4-BE49-F238E27FC236}">
              <a16:creationId xmlns:a16="http://schemas.microsoft.com/office/drawing/2014/main" id="{31E39D74-F69F-4B0A-A58E-D84F05957C0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68" name="Text Box 46">
          <a:extLst>
            <a:ext uri="{FF2B5EF4-FFF2-40B4-BE49-F238E27FC236}">
              <a16:creationId xmlns:a16="http://schemas.microsoft.com/office/drawing/2014/main" id="{FB6BF872-A1C4-467D-9A9F-C1A806A2C37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69" name="Text Box 43">
          <a:extLst>
            <a:ext uri="{FF2B5EF4-FFF2-40B4-BE49-F238E27FC236}">
              <a16:creationId xmlns:a16="http://schemas.microsoft.com/office/drawing/2014/main" id="{1F08102D-15FA-426F-9D94-8DE69F3FBE2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58420884-65BC-4DCE-93BB-9A5D0D5F3D8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4E1828B0-5435-4139-9DD9-E429266EDF2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0C281E5B-725E-42D6-8245-1C9B2C88338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E1298948-D25B-4182-B60E-F4EA576555A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A8C04E3C-4F6B-4514-AE41-4D32519DF88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947A888-E228-4D84-B7EE-91511A30D01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159BA555-BD2F-462F-9670-1CE5FEA54C9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DFFD4DB2-3CB0-4EF5-8045-022C2F80765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4477F95D-7C53-4846-AA2E-2F104ECAEA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9549B24-3787-4B3E-8A3F-9F27DE6AD98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483EF086-5E30-4B6D-8605-91446CD117C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EB2869D9-2DC5-45D1-9EBB-69BD3CD01AA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569A9FBA-FC9C-47F5-86ED-D70FCAA7D483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283" name="Text Box 11">
          <a:extLst>
            <a:ext uri="{FF2B5EF4-FFF2-40B4-BE49-F238E27FC236}">
              <a16:creationId xmlns:a16="http://schemas.microsoft.com/office/drawing/2014/main" id="{E1105F7A-0156-468E-8DF7-EA667BE79D00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84" name="Text Box 65">
          <a:extLst>
            <a:ext uri="{FF2B5EF4-FFF2-40B4-BE49-F238E27FC236}">
              <a16:creationId xmlns:a16="http://schemas.microsoft.com/office/drawing/2014/main" id="{767FF8BC-B785-4D06-9BFC-2909CBB2F6F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85" name="Text Box 91">
          <a:extLst>
            <a:ext uri="{FF2B5EF4-FFF2-40B4-BE49-F238E27FC236}">
              <a16:creationId xmlns:a16="http://schemas.microsoft.com/office/drawing/2014/main" id="{F52537A1-194F-4AF3-888F-5F89243C176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86" name="Text Box 65">
          <a:extLst>
            <a:ext uri="{FF2B5EF4-FFF2-40B4-BE49-F238E27FC236}">
              <a16:creationId xmlns:a16="http://schemas.microsoft.com/office/drawing/2014/main" id="{62F550E6-7658-4C14-AC8D-89C646C8ED8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287" name="Text Box 91">
          <a:extLst>
            <a:ext uri="{FF2B5EF4-FFF2-40B4-BE49-F238E27FC236}">
              <a16:creationId xmlns:a16="http://schemas.microsoft.com/office/drawing/2014/main" id="{68E228A9-8482-4064-889A-E172EF44C61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5EB3056D-202E-4A94-8BC8-E71C0B7E073A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B6229A0A-B2AC-4B2B-9091-11323C4597BF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0" name="Text Box 68">
          <a:extLst>
            <a:ext uri="{FF2B5EF4-FFF2-40B4-BE49-F238E27FC236}">
              <a16:creationId xmlns:a16="http://schemas.microsoft.com/office/drawing/2014/main" id="{F4CA7FDE-8CCF-40B3-855D-A4A91F2343D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1" name="Text Box 69">
          <a:extLst>
            <a:ext uri="{FF2B5EF4-FFF2-40B4-BE49-F238E27FC236}">
              <a16:creationId xmlns:a16="http://schemas.microsoft.com/office/drawing/2014/main" id="{B804E7E0-DF3E-44FF-BA55-97B46B08A25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2" name="Text Box 70">
          <a:extLst>
            <a:ext uri="{FF2B5EF4-FFF2-40B4-BE49-F238E27FC236}">
              <a16:creationId xmlns:a16="http://schemas.microsoft.com/office/drawing/2014/main" id="{7CE7094C-AAC6-4C60-8023-776810B2CE0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3" name="Text Box 71">
          <a:extLst>
            <a:ext uri="{FF2B5EF4-FFF2-40B4-BE49-F238E27FC236}">
              <a16:creationId xmlns:a16="http://schemas.microsoft.com/office/drawing/2014/main" id="{2A35E8EF-EAFB-48B5-BCE1-5D7513611EF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4" name="Text Box 72">
          <a:extLst>
            <a:ext uri="{FF2B5EF4-FFF2-40B4-BE49-F238E27FC236}">
              <a16:creationId xmlns:a16="http://schemas.microsoft.com/office/drawing/2014/main" id="{C6963553-4CD8-4088-9543-C5A304B8CC4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295" name="Text Box 73">
          <a:extLst>
            <a:ext uri="{FF2B5EF4-FFF2-40B4-BE49-F238E27FC236}">
              <a16:creationId xmlns:a16="http://schemas.microsoft.com/office/drawing/2014/main" id="{42AA2518-ACE2-4A3B-B702-3B2583FDD2A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BA0D0731-7FAF-4E8D-8228-35E623773CF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97" name="Text Box 43">
          <a:extLst>
            <a:ext uri="{FF2B5EF4-FFF2-40B4-BE49-F238E27FC236}">
              <a16:creationId xmlns:a16="http://schemas.microsoft.com/office/drawing/2014/main" id="{0FC4F2F2-CC28-4ACD-84CC-CAFDC42CBB4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6DFA090-1CEC-4D45-AD58-C583C25C230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71DD8E8F-C499-4230-9C5F-3865F0F7053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0" name="Text Box 68">
          <a:extLst>
            <a:ext uri="{FF2B5EF4-FFF2-40B4-BE49-F238E27FC236}">
              <a16:creationId xmlns:a16="http://schemas.microsoft.com/office/drawing/2014/main" id="{029F43EA-3B5E-4733-9312-D90F8B36C93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1" name="Text Box 69">
          <a:extLst>
            <a:ext uri="{FF2B5EF4-FFF2-40B4-BE49-F238E27FC236}">
              <a16:creationId xmlns:a16="http://schemas.microsoft.com/office/drawing/2014/main" id="{9FE2163F-5090-4EA8-B28D-5C5D5C18DEB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2" name="Text Box 70">
          <a:extLst>
            <a:ext uri="{FF2B5EF4-FFF2-40B4-BE49-F238E27FC236}">
              <a16:creationId xmlns:a16="http://schemas.microsoft.com/office/drawing/2014/main" id="{21BA0731-93B2-443C-98AC-D585DD63326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3" name="Text Box 71">
          <a:extLst>
            <a:ext uri="{FF2B5EF4-FFF2-40B4-BE49-F238E27FC236}">
              <a16:creationId xmlns:a16="http://schemas.microsoft.com/office/drawing/2014/main" id="{13998F01-6B9E-4F18-AE9B-8E1C4F544A8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4" name="Text Box 72">
          <a:extLst>
            <a:ext uri="{FF2B5EF4-FFF2-40B4-BE49-F238E27FC236}">
              <a16:creationId xmlns:a16="http://schemas.microsoft.com/office/drawing/2014/main" id="{F06C5297-F4EB-48F5-8295-A8855340E98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05" name="Text Box 73">
          <a:extLst>
            <a:ext uri="{FF2B5EF4-FFF2-40B4-BE49-F238E27FC236}">
              <a16:creationId xmlns:a16="http://schemas.microsoft.com/office/drawing/2014/main" id="{36DEF70F-1671-4294-AC28-165FF1CBF53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06" name="Text Box 46">
          <a:extLst>
            <a:ext uri="{FF2B5EF4-FFF2-40B4-BE49-F238E27FC236}">
              <a16:creationId xmlns:a16="http://schemas.microsoft.com/office/drawing/2014/main" id="{F380BC43-FBB8-4219-B9A2-693ABF6B70A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07" name="Text Box 43">
          <a:extLst>
            <a:ext uri="{FF2B5EF4-FFF2-40B4-BE49-F238E27FC236}">
              <a16:creationId xmlns:a16="http://schemas.microsoft.com/office/drawing/2014/main" id="{A54F3BDE-54F1-4296-A405-96046277E4C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337F9AA6-70F1-426B-91F0-D3B3A38FD8B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7C425D58-6204-4FD0-929A-6653C19856B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BDF645CA-9029-4134-A597-ED37FAE01B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FEFF160B-D463-4C8C-A332-3BBAC783A53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6323EE87-18F9-4094-AEB1-310CF0B5C89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B114FA49-0D36-4844-895C-5F0A5A17F3D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EFBC5281-61EE-4622-9A28-C45966F5796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A48E4195-E58F-4520-9251-A5AFBA45240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A7D6723F-CA29-4992-9485-72390104A2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49A68B62-4C3B-49C9-90A9-724A726C849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E9AA84A2-3EB6-4021-A11D-B58032F2D84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81EA4F87-7EB8-43A9-BB3B-5F2A1C24D3D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20" name="Text Box 65">
          <a:extLst>
            <a:ext uri="{FF2B5EF4-FFF2-40B4-BE49-F238E27FC236}">
              <a16:creationId xmlns:a16="http://schemas.microsoft.com/office/drawing/2014/main" id="{9B9C2F2F-E1F5-46E1-AAC7-91C17B23D20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21" name="Text Box 91">
          <a:extLst>
            <a:ext uri="{FF2B5EF4-FFF2-40B4-BE49-F238E27FC236}">
              <a16:creationId xmlns:a16="http://schemas.microsoft.com/office/drawing/2014/main" id="{9325DCBF-2748-4920-A2BC-FB1EA682E6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22" name="Text Box 65">
          <a:extLst>
            <a:ext uri="{FF2B5EF4-FFF2-40B4-BE49-F238E27FC236}">
              <a16:creationId xmlns:a16="http://schemas.microsoft.com/office/drawing/2014/main" id="{2F902AE0-188F-417B-9E95-69FD7B96AB7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23" name="Text Box 91">
          <a:extLst>
            <a:ext uri="{FF2B5EF4-FFF2-40B4-BE49-F238E27FC236}">
              <a16:creationId xmlns:a16="http://schemas.microsoft.com/office/drawing/2014/main" id="{86E6884C-1041-43A9-827F-42BAF152A02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24" name="Text Box 46">
          <a:extLst>
            <a:ext uri="{FF2B5EF4-FFF2-40B4-BE49-F238E27FC236}">
              <a16:creationId xmlns:a16="http://schemas.microsoft.com/office/drawing/2014/main" id="{AC6415CB-4B18-42D9-AD3C-1C34662AA0AD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25" name="Text Box 43">
          <a:extLst>
            <a:ext uri="{FF2B5EF4-FFF2-40B4-BE49-F238E27FC236}">
              <a16:creationId xmlns:a16="http://schemas.microsoft.com/office/drawing/2014/main" id="{9DEC473D-C2DC-4E13-B313-65A4BC1B05B3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26" name="Text Box 68">
          <a:extLst>
            <a:ext uri="{FF2B5EF4-FFF2-40B4-BE49-F238E27FC236}">
              <a16:creationId xmlns:a16="http://schemas.microsoft.com/office/drawing/2014/main" id="{C2E3B09B-4F53-4E54-AE67-03C2D28BEED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27" name="Text Box 69">
          <a:extLst>
            <a:ext uri="{FF2B5EF4-FFF2-40B4-BE49-F238E27FC236}">
              <a16:creationId xmlns:a16="http://schemas.microsoft.com/office/drawing/2014/main" id="{DC92C270-C778-429C-90BF-B3FBDACD58E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28" name="Text Box 70">
          <a:extLst>
            <a:ext uri="{FF2B5EF4-FFF2-40B4-BE49-F238E27FC236}">
              <a16:creationId xmlns:a16="http://schemas.microsoft.com/office/drawing/2014/main" id="{03DFD8DD-825D-45E0-86A9-63BCAB1BA21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29" name="Text Box 71">
          <a:extLst>
            <a:ext uri="{FF2B5EF4-FFF2-40B4-BE49-F238E27FC236}">
              <a16:creationId xmlns:a16="http://schemas.microsoft.com/office/drawing/2014/main" id="{E1CD0353-78BF-47B3-95FB-950A5700146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0" name="Text Box 72">
          <a:extLst>
            <a:ext uri="{FF2B5EF4-FFF2-40B4-BE49-F238E27FC236}">
              <a16:creationId xmlns:a16="http://schemas.microsoft.com/office/drawing/2014/main" id="{97C80EDC-C119-453B-BB0B-D7DA05D4F7A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1" name="Text Box 73">
          <a:extLst>
            <a:ext uri="{FF2B5EF4-FFF2-40B4-BE49-F238E27FC236}">
              <a16:creationId xmlns:a16="http://schemas.microsoft.com/office/drawing/2014/main" id="{837112B1-E039-4C4E-A2B6-2EC390CAB7F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EDE18C1E-D39F-439C-B57B-DDDC3E63344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33" name="Text Box 43">
          <a:extLst>
            <a:ext uri="{FF2B5EF4-FFF2-40B4-BE49-F238E27FC236}">
              <a16:creationId xmlns:a16="http://schemas.microsoft.com/office/drawing/2014/main" id="{1C8A3651-D512-40F0-A8A2-E5B76180493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34" name="Text Box 46">
          <a:extLst>
            <a:ext uri="{FF2B5EF4-FFF2-40B4-BE49-F238E27FC236}">
              <a16:creationId xmlns:a16="http://schemas.microsoft.com/office/drawing/2014/main" id="{DBC452E9-C24C-47EB-A0CC-00635B4E09E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35" name="Text Box 43">
          <a:extLst>
            <a:ext uri="{FF2B5EF4-FFF2-40B4-BE49-F238E27FC236}">
              <a16:creationId xmlns:a16="http://schemas.microsoft.com/office/drawing/2014/main" id="{F568225D-F70A-467B-A0D2-D7057A7D5A3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6" name="Text Box 68">
          <a:extLst>
            <a:ext uri="{FF2B5EF4-FFF2-40B4-BE49-F238E27FC236}">
              <a16:creationId xmlns:a16="http://schemas.microsoft.com/office/drawing/2014/main" id="{7ACEE575-1303-42E1-8721-788E8002B4A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7" name="Text Box 69">
          <a:extLst>
            <a:ext uri="{FF2B5EF4-FFF2-40B4-BE49-F238E27FC236}">
              <a16:creationId xmlns:a16="http://schemas.microsoft.com/office/drawing/2014/main" id="{C8BD6630-1221-4343-B03A-8262BB1A7AA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8" name="Text Box 70">
          <a:extLst>
            <a:ext uri="{FF2B5EF4-FFF2-40B4-BE49-F238E27FC236}">
              <a16:creationId xmlns:a16="http://schemas.microsoft.com/office/drawing/2014/main" id="{6FC51CCF-58E0-45BA-83E6-591B037B98A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39" name="Text Box 71">
          <a:extLst>
            <a:ext uri="{FF2B5EF4-FFF2-40B4-BE49-F238E27FC236}">
              <a16:creationId xmlns:a16="http://schemas.microsoft.com/office/drawing/2014/main" id="{FF327D72-AA6C-4461-A103-8D3BA7EE720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40" name="Text Box 72">
          <a:extLst>
            <a:ext uri="{FF2B5EF4-FFF2-40B4-BE49-F238E27FC236}">
              <a16:creationId xmlns:a16="http://schemas.microsoft.com/office/drawing/2014/main" id="{E2A9C978-49B5-4AFB-A13D-68A605DA89A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41" name="Text Box 73">
          <a:extLst>
            <a:ext uri="{FF2B5EF4-FFF2-40B4-BE49-F238E27FC236}">
              <a16:creationId xmlns:a16="http://schemas.microsoft.com/office/drawing/2014/main" id="{A7CDBFB7-E564-4C49-87ED-D9DCC9A370A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42" name="Text Box 46">
          <a:extLst>
            <a:ext uri="{FF2B5EF4-FFF2-40B4-BE49-F238E27FC236}">
              <a16:creationId xmlns:a16="http://schemas.microsoft.com/office/drawing/2014/main" id="{FA903BF8-ABBA-4C60-A179-D180E68F900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43" name="Text Box 43">
          <a:extLst>
            <a:ext uri="{FF2B5EF4-FFF2-40B4-BE49-F238E27FC236}">
              <a16:creationId xmlns:a16="http://schemas.microsoft.com/office/drawing/2014/main" id="{558032D8-ECC1-41A2-A8CF-89E61E42FC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759F2849-812C-4F8E-86F5-0D839FF7DC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64D7D411-72FE-4F57-8780-096ACDCFD5B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93A38DC4-AEB1-4542-8B4A-75484E3ED46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2F6A5211-7F3C-4232-881F-EFBCBC7783C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B2CB6680-40DE-411D-8A4B-0DE8D784F4F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05BD489F-961F-442D-8C37-89899303C20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2EA2B9CD-7C1D-4772-A1BE-6C560A44365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5FA4415F-22A4-429E-B655-1D65D26C533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FA4C5FC7-F3FE-47B3-8576-745DACF4F62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53" name="Text Box 46">
          <a:extLst>
            <a:ext uri="{FF2B5EF4-FFF2-40B4-BE49-F238E27FC236}">
              <a16:creationId xmlns:a16="http://schemas.microsoft.com/office/drawing/2014/main" id="{F3029000-A65D-49A2-926A-2E37A0D299A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54" name="Text Box 43">
          <a:extLst>
            <a:ext uri="{FF2B5EF4-FFF2-40B4-BE49-F238E27FC236}">
              <a16:creationId xmlns:a16="http://schemas.microsoft.com/office/drawing/2014/main" id="{A922ADAF-FD7B-4F15-BCC0-D6BD46CD5E9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4EDCFD1A-E6BA-4C0F-8094-999D9059DB48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73EED27B-081A-4D04-AAE5-C69FF91FC1EA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57" name="Text Box 65">
          <a:extLst>
            <a:ext uri="{FF2B5EF4-FFF2-40B4-BE49-F238E27FC236}">
              <a16:creationId xmlns:a16="http://schemas.microsoft.com/office/drawing/2014/main" id="{19E4B2DA-999B-4CE6-8ADB-9C653F314EB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58" name="Text Box 91">
          <a:extLst>
            <a:ext uri="{FF2B5EF4-FFF2-40B4-BE49-F238E27FC236}">
              <a16:creationId xmlns:a16="http://schemas.microsoft.com/office/drawing/2014/main" id="{EB2E7AF4-0101-47FC-B07F-BDE9C6CA03C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59" name="Text Box 65">
          <a:extLst>
            <a:ext uri="{FF2B5EF4-FFF2-40B4-BE49-F238E27FC236}">
              <a16:creationId xmlns:a16="http://schemas.microsoft.com/office/drawing/2014/main" id="{7020783D-21F0-4131-9701-7866227F85E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60" name="Text Box 91">
          <a:extLst>
            <a:ext uri="{FF2B5EF4-FFF2-40B4-BE49-F238E27FC236}">
              <a16:creationId xmlns:a16="http://schemas.microsoft.com/office/drawing/2014/main" id="{D68CFFD1-3ED9-4D9F-874A-1FC300B8020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5E0E61D5-55A0-4A95-A963-6A5872ED6F09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FEC9F255-9937-4709-A8B4-E5E344CB4838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C2DCAC8B-E4E1-4740-AAB8-E4D3F062B9E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20988C2C-C8C1-49ED-A860-B3BA39C63CD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C44CFBF9-9611-45B2-AD52-359A0ED0B18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09EBE7FA-B98A-4852-8643-DFBB2DC5363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50BB5DD4-3FB3-4015-80B5-FF6C2617053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2975F196-6C3A-4687-AED5-D236F99E74F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AEC31A6D-FA1D-4ED8-8035-70E23A283F3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5FC106AC-1F30-4B0E-B874-4274D260A50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A1A9D996-2E07-47F0-97D2-0490E1AEF55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F107977D-9507-48EA-8B26-6D3402908FB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3" name="Text Box 68">
          <a:extLst>
            <a:ext uri="{FF2B5EF4-FFF2-40B4-BE49-F238E27FC236}">
              <a16:creationId xmlns:a16="http://schemas.microsoft.com/office/drawing/2014/main" id="{54731792-B471-43AC-9E8A-99B36DB07D6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4" name="Text Box 69">
          <a:extLst>
            <a:ext uri="{FF2B5EF4-FFF2-40B4-BE49-F238E27FC236}">
              <a16:creationId xmlns:a16="http://schemas.microsoft.com/office/drawing/2014/main" id="{5670F42A-1D16-4A27-A705-4618D7583D5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5" name="Text Box 70">
          <a:extLst>
            <a:ext uri="{FF2B5EF4-FFF2-40B4-BE49-F238E27FC236}">
              <a16:creationId xmlns:a16="http://schemas.microsoft.com/office/drawing/2014/main" id="{EEC4B9F1-AF7C-4C14-B23A-CC31C97AEAD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08F392DE-28B1-4046-B6D3-CC361EE06C3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FEA54F01-3264-43D5-84C7-DD1D8F33448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78" name="Text Box 73">
          <a:extLst>
            <a:ext uri="{FF2B5EF4-FFF2-40B4-BE49-F238E27FC236}">
              <a16:creationId xmlns:a16="http://schemas.microsoft.com/office/drawing/2014/main" id="{B943B8D2-4A71-48DE-A708-4FD6A8EE34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2D030388-E1DC-4A26-9877-C5F2C76DA4B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AB953CD5-A627-4098-B579-0FAA4E0A886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81" name="Text Box 46">
          <a:extLst>
            <a:ext uri="{FF2B5EF4-FFF2-40B4-BE49-F238E27FC236}">
              <a16:creationId xmlns:a16="http://schemas.microsoft.com/office/drawing/2014/main" id="{2A6F609D-51FB-43D5-B151-61BB0578DC6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82" name="Text Box 43">
          <a:extLst>
            <a:ext uri="{FF2B5EF4-FFF2-40B4-BE49-F238E27FC236}">
              <a16:creationId xmlns:a16="http://schemas.microsoft.com/office/drawing/2014/main" id="{89F323C6-EFE3-470B-961F-277CAFAC9B0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3" name="Text Box 68">
          <a:extLst>
            <a:ext uri="{FF2B5EF4-FFF2-40B4-BE49-F238E27FC236}">
              <a16:creationId xmlns:a16="http://schemas.microsoft.com/office/drawing/2014/main" id="{FB62F672-C34A-41B7-B6C3-EBD80992683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4" name="Text Box 69">
          <a:extLst>
            <a:ext uri="{FF2B5EF4-FFF2-40B4-BE49-F238E27FC236}">
              <a16:creationId xmlns:a16="http://schemas.microsoft.com/office/drawing/2014/main" id="{FA217649-5799-4167-9F47-579F8AC3775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5" name="Text Box 70">
          <a:extLst>
            <a:ext uri="{FF2B5EF4-FFF2-40B4-BE49-F238E27FC236}">
              <a16:creationId xmlns:a16="http://schemas.microsoft.com/office/drawing/2014/main" id="{B6693516-B5C7-432E-962F-8D29F11E6A1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6" name="Text Box 71">
          <a:extLst>
            <a:ext uri="{FF2B5EF4-FFF2-40B4-BE49-F238E27FC236}">
              <a16:creationId xmlns:a16="http://schemas.microsoft.com/office/drawing/2014/main" id="{5D943CD9-27F1-4405-AD64-3E42C95CEFE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7" name="Text Box 72">
          <a:extLst>
            <a:ext uri="{FF2B5EF4-FFF2-40B4-BE49-F238E27FC236}">
              <a16:creationId xmlns:a16="http://schemas.microsoft.com/office/drawing/2014/main" id="{32781D2E-8871-4078-B261-91418C69770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388" name="Text Box 73">
          <a:extLst>
            <a:ext uri="{FF2B5EF4-FFF2-40B4-BE49-F238E27FC236}">
              <a16:creationId xmlns:a16="http://schemas.microsoft.com/office/drawing/2014/main" id="{69BEA2B5-C0D9-4F17-A753-82F82DE538F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50468888-458F-4767-A7DF-9E682B93B30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C802BEF1-2560-479D-9CEA-72D21655B1E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03F2B956-8646-4A99-ACDE-45953FBF09F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392" name="Text Box 43">
          <a:extLst>
            <a:ext uri="{FF2B5EF4-FFF2-40B4-BE49-F238E27FC236}">
              <a16:creationId xmlns:a16="http://schemas.microsoft.com/office/drawing/2014/main" id="{79CD5D4A-7D67-4E53-82E9-6F4786183A9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590550</xdr:colOff>
      <xdr:row>189</xdr:row>
      <xdr:rowOff>0</xdr:rowOff>
    </xdr:from>
    <xdr:ext cx="0" cy="171450"/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A30BDA0A-D0BE-4662-B71C-7DEEE81BD4CB}"/>
            </a:ext>
          </a:extLst>
        </xdr:cNvPr>
        <xdr:cNvSpPr txBox="1">
          <a:spLocks noChangeArrowheads="1"/>
        </xdr:cNvSpPr>
      </xdr:nvSpPr>
      <xdr:spPr bwMode="auto">
        <a:xfrm>
          <a:off x="175545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94" name="Text Box 65">
          <a:extLst>
            <a:ext uri="{FF2B5EF4-FFF2-40B4-BE49-F238E27FC236}">
              <a16:creationId xmlns:a16="http://schemas.microsoft.com/office/drawing/2014/main" id="{AF712FBC-C53A-4DB9-9D4C-5D05DB0C582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95" name="Text Box 91">
          <a:extLst>
            <a:ext uri="{FF2B5EF4-FFF2-40B4-BE49-F238E27FC236}">
              <a16:creationId xmlns:a16="http://schemas.microsoft.com/office/drawing/2014/main" id="{1173963D-6F2D-405D-A807-EF4368A5E21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396" name="Text Box 65">
          <a:extLst>
            <a:ext uri="{FF2B5EF4-FFF2-40B4-BE49-F238E27FC236}">
              <a16:creationId xmlns:a16="http://schemas.microsoft.com/office/drawing/2014/main" id="{1606CF69-326E-40F0-99CE-07015DDD31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7506F625-CE75-4C3D-9004-1FC672E14C75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FD4464FD-2DF4-4656-94C7-999DD0E0E9E5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399" name="Text Box 68">
          <a:extLst>
            <a:ext uri="{FF2B5EF4-FFF2-40B4-BE49-F238E27FC236}">
              <a16:creationId xmlns:a16="http://schemas.microsoft.com/office/drawing/2014/main" id="{5122167E-A51C-4507-AC12-508697806DC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0" name="Text Box 69">
          <a:extLst>
            <a:ext uri="{FF2B5EF4-FFF2-40B4-BE49-F238E27FC236}">
              <a16:creationId xmlns:a16="http://schemas.microsoft.com/office/drawing/2014/main" id="{3D4E94B2-8ADB-4420-91C2-BEFD9F3006A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1" name="Text Box 70">
          <a:extLst>
            <a:ext uri="{FF2B5EF4-FFF2-40B4-BE49-F238E27FC236}">
              <a16:creationId xmlns:a16="http://schemas.microsoft.com/office/drawing/2014/main" id="{8288B91C-4D13-4553-9322-D9927DF654E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2" name="Text Box 71">
          <a:extLst>
            <a:ext uri="{FF2B5EF4-FFF2-40B4-BE49-F238E27FC236}">
              <a16:creationId xmlns:a16="http://schemas.microsoft.com/office/drawing/2014/main" id="{B9D31722-0AEA-47C6-BACD-E76BE86F0F0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3" name="Text Box 72">
          <a:extLst>
            <a:ext uri="{FF2B5EF4-FFF2-40B4-BE49-F238E27FC236}">
              <a16:creationId xmlns:a16="http://schemas.microsoft.com/office/drawing/2014/main" id="{25AF76A7-82DD-4091-88B8-8A2A9FCF9D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4" name="Text Box 73">
          <a:extLst>
            <a:ext uri="{FF2B5EF4-FFF2-40B4-BE49-F238E27FC236}">
              <a16:creationId xmlns:a16="http://schemas.microsoft.com/office/drawing/2014/main" id="{A8808873-5003-4601-94C9-AAAE6D376A2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05" name="Text Box 46">
          <a:extLst>
            <a:ext uri="{FF2B5EF4-FFF2-40B4-BE49-F238E27FC236}">
              <a16:creationId xmlns:a16="http://schemas.microsoft.com/office/drawing/2014/main" id="{B9FC37A1-F214-485A-B5FA-5FED6F2EC3E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06" name="Text Box 43">
          <a:extLst>
            <a:ext uri="{FF2B5EF4-FFF2-40B4-BE49-F238E27FC236}">
              <a16:creationId xmlns:a16="http://schemas.microsoft.com/office/drawing/2014/main" id="{E53B4AF5-9612-436F-89F5-386B57E4132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E7BF94B5-1BE1-4ACE-9EC5-DC1400C79D1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879B81F3-C547-491B-9C41-09DEF8EF6C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09" name="Text Box 68">
          <a:extLst>
            <a:ext uri="{FF2B5EF4-FFF2-40B4-BE49-F238E27FC236}">
              <a16:creationId xmlns:a16="http://schemas.microsoft.com/office/drawing/2014/main" id="{A28AE1CE-AACF-44A2-846B-774A6C82440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10" name="Text Box 69">
          <a:extLst>
            <a:ext uri="{FF2B5EF4-FFF2-40B4-BE49-F238E27FC236}">
              <a16:creationId xmlns:a16="http://schemas.microsoft.com/office/drawing/2014/main" id="{57519EC9-494F-49F2-966D-61C46CE3A2D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11" name="Text Box 70">
          <a:extLst>
            <a:ext uri="{FF2B5EF4-FFF2-40B4-BE49-F238E27FC236}">
              <a16:creationId xmlns:a16="http://schemas.microsoft.com/office/drawing/2014/main" id="{80A984F5-DC0C-43BB-B25D-A9AE94DE156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12" name="Text Box 71">
          <a:extLst>
            <a:ext uri="{FF2B5EF4-FFF2-40B4-BE49-F238E27FC236}">
              <a16:creationId xmlns:a16="http://schemas.microsoft.com/office/drawing/2014/main" id="{A0829D6E-9CDF-4C26-AA9F-2D5F84BC99A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13" name="Text Box 72">
          <a:extLst>
            <a:ext uri="{FF2B5EF4-FFF2-40B4-BE49-F238E27FC236}">
              <a16:creationId xmlns:a16="http://schemas.microsoft.com/office/drawing/2014/main" id="{B21DCCF1-38A9-4B84-AD5D-E0B4F180E21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14" name="Text Box 73">
          <a:extLst>
            <a:ext uri="{FF2B5EF4-FFF2-40B4-BE49-F238E27FC236}">
              <a16:creationId xmlns:a16="http://schemas.microsoft.com/office/drawing/2014/main" id="{B4A834E4-16E3-48B6-A54B-039FD1E8892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15" name="Text Box 46">
          <a:extLst>
            <a:ext uri="{FF2B5EF4-FFF2-40B4-BE49-F238E27FC236}">
              <a16:creationId xmlns:a16="http://schemas.microsoft.com/office/drawing/2014/main" id="{D16B2E03-BF92-40D8-85E7-FE42D1D1FD3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16" name="Text Box 43">
          <a:extLst>
            <a:ext uri="{FF2B5EF4-FFF2-40B4-BE49-F238E27FC236}">
              <a16:creationId xmlns:a16="http://schemas.microsoft.com/office/drawing/2014/main" id="{F0A85BD5-B2CC-489B-9603-E345C132C05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B6CC22C5-2124-4018-A084-FF0FB49AD01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6FE2CB8D-E795-4DE6-85D9-64274FB069E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69B947AF-2387-4ED5-B775-03FFF3A4C8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F6845E41-AEF5-403B-B9C0-F8CC8CAE8E3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798FA5B9-C7EF-41F8-98BC-6C61C43E806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1AD09DBC-DA75-4460-A7B7-E0DF226D4D3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FE40D620-6C15-457A-AAD5-8BC02A41235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B613BC57-E780-4EDB-8902-FBB477AA426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5E1A0459-9687-45B6-AD19-9888858FAB8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841514A6-2D03-4511-B289-73D3F34E1B8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63D33752-F011-462C-85FA-4C0FEC1350C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9797420C-AD22-482D-B502-FF783E89640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29" name="Text Box 65">
          <a:extLst>
            <a:ext uri="{FF2B5EF4-FFF2-40B4-BE49-F238E27FC236}">
              <a16:creationId xmlns:a16="http://schemas.microsoft.com/office/drawing/2014/main" id="{57394828-455E-4868-8F87-A093356ABD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30" name="Text Box 91">
          <a:extLst>
            <a:ext uri="{FF2B5EF4-FFF2-40B4-BE49-F238E27FC236}">
              <a16:creationId xmlns:a16="http://schemas.microsoft.com/office/drawing/2014/main" id="{7EC70611-5F2F-498B-BAC3-9C729220836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31" name="Text Box 65">
          <a:extLst>
            <a:ext uri="{FF2B5EF4-FFF2-40B4-BE49-F238E27FC236}">
              <a16:creationId xmlns:a16="http://schemas.microsoft.com/office/drawing/2014/main" id="{305974DB-012F-49A0-B433-49A67E3665E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F54AB2BA-8550-4019-8641-8B67FE25F2C7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433" name="Text Box 43">
          <a:extLst>
            <a:ext uri="{FF2B5EF4-FFF2-40B4-BE49-F238E27FC236}">
              <a16:creationId xmlns:a16="http://schemas.microsoft.com/office/drawing/2014/main" id="{E1A48157-57A3-4655-A04E-F5FC1E0ECCAC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4" name="Text Box 68">
          <a:extLst>
            <a:ext uri="{FF2B5EF4-FFF2-40B4-BE49-F238E27FC236}">
              <a16:creationId xmlns:a16="http://schemas.microsoft.com/office/drawing/2014/main" id="{8DC27CC6-2D2F-40CA-8D28-79593A0146F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5" name="Text Box 69">
          <a:extLst>
            <a:ext uri="{FF2B5EF4-FFF2-40B4-BE49-F238E27FC236}">
              <a16:creationId xmlns:a16="http://schemas.microsoft.com/office/drawing/2014/main" id="{A77B174E-9E14-4DA3-AE04-BA8B55BF507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6" name="Text Box 70">
          <a:extLst>
            <a:ext uri="{FF2B5EF4-FFF2-40B4-BE49-F238E27FC236}">
              <a16:creationId xmlns:a16="http://schemas.microsoft.com/office/drawing/2014/main" id="{CD0B713F-AF06-4FDC-B6AE-AEECDA03932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7" name="Text Box 71">
          <a:extLst>
            <a:ext uri="{FF2B5EF4-FFF2-40B4-BE49-F238E27FC236}">
              <a16:creationId xmlns:a16="http://schemas.microsoft.com/office/drawing/2014/main" id="{44AFC571-A065-4F91-B487-36F7D128B93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8" name="Text Box 72">
          <a:extLst>
            <a:ext uri="{FF2B5EF4-FFF2-40B4-BE49-F238E27FC236}">
              <a16:creationId xmlns:a16="http://schemas.microsoft.com/office/drawing/2014/main" id="{4C89143C-2C2E-425A-ADD9-BD4D68C9544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39" name="Text Box 73">
          <a:extLst>
            <a:ext uri="{FF2B5EF4-FFF2-40B4-BE49-F238E27FC236}">
              <a16:creationId xmlns:a16="http://schemas.microsoft.com/office/drawing/2014/main" id="{A944DF18-6474-4E97-9B72-4E2BB6EAA0D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E1AB8D62-D971-45A4-B04A-03B4B39D2FB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7E4F63D6-39B2-490C-A72D-678E9860B93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42" name="Text Box 46">
          <a:extLst>
            <a:ext uri="{FF2B5EF4-FFF2-40B4-BE49-F238E27FC236}">
              <a16:creationId xmlns:a16="http://schemas.microsoft.com/office/drawing/2014/main" id="{F4F0DD13-8245-4FD9-9D75-B663DC34491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43" name="Text Box 43">
          <a:extLst>
            <a:ext uri="{FF2B5EF4-FFF2-40B4-BE49-F238E27FC236}">
              <a16:creationId xmlns:a16="http://schemas.microsoft.com/office/drawing/2014/main" id="{00257117-BB1C-44C1-85A6-362415AAA3D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4" name="Text Box 68">
          <a:extLst>
            <a:ext uri="{FF2B5EF4-FFF2-40B4-BE49-F238E27FC236}">
              <a16:creationId xmlns:a16="http://schemas.microsoft.com/office/drawing/2014/main" id="{718A3861-EC2F-4F0F-9058-418C22CE895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5" name="Text Box 69">
          <a:extLst>
            <a:ext uri="{FF2B5EF4-FFF2-40B4-BE49-F238E27FC236}">
              <a16:creationId xmlns:a16="http://schemas.microsoft.com/office/drawing/2014/main" id="{F75C6E8D-EFAD-40BB-9E67-201342D1AB5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6" name="Text Box 70">
          <a:extLst>
            <a:ext uri="{FF2B5EF4-FFF2-40B4-BE49-F238E27FC236}">
              <a16:creationId xmlns:a16="http://schemas.microsoft.com/office/drawing/2014/main" id="{144F7175-BB6D-497C-9DF7-0FE6A07212C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7" name="Text Box 71">
          <a:extLst>
            <a:ext uri="{FF2B5EF4-FFF2-40B4-BE49-F238E27FC236}">
              <a16:creationId xmlns:a16="http://schemas.microsoft.com/office/drawing/2014/main" id="{6540F549-2EF5-4DFE-BF61-DEBA668837B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8" name="Text Box 72">
          <a:extLst>
            <a:ext uri="{FF2B5EF4-FFF2-40B4-BE49-F238E27FC236}">
              <a16:creationId xmlns:a16="http://schemas.microsoft.com/office/drawing/2014/main" id="{B2BDACB3-DE85-4C8D-9EB6-6A76C461ABF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49" name="Text Box 73">
          <a:extLst>
            <a:ext uri="{FF2B5EF4-FFF2-40B4-BE49-F238E27FC236}">
              <a16:creationId xmlns:a16="http://schemas.microsoft.com/office/drawing/2014/main" id="{D0DD132C-7F51-406D-ACCB-EF9B4BA2D0D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50" name="Text Box 46">
          <a:extLst>
            <a:ext uri="{FF2B5EF4-FFF2-40B4-BE49-F238E27FC236}">
              <a16:creationId xmlns:a16="http://schemas.microsoft.com/office/drawing/2014/main" id="{CC4FDE17-9EF4-4E18-B638-4A07F9AFC86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51" name="Text Box 43">
          <a:extLst>
            <a:ext uri="{FF2B5EF4-FFF2-40B4-BE49-F238E27FC236}">
              <a16:creationId xmlns:a16="http://schemas.microsoft.com/office/drawing/2014/main" id="{249FB8C4-2D22-4B2F-AC81-131337ECA62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B6834FD0-F99D-4EA7-BAE0-7C64176137F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EB93C423-0040-40B7-AA35-88E70140F6F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4" name="Text Box 68">
          <a:extLst>
            <a:ext uri="{FF2B5EF4-FFF2-40B4-BE49-F238E27FC236}">
              <a16:creationId xmlns:a16="http://schemas.microsoft.com/office/drawing/2014/main" id="{E6E7380A-04E4-4DDA-8429-59F320BFF01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5" name="Text Box 69">
          <a:extLst>
            <a:ext uri="{FF2B5EF4-FFF2-40B4-BE49-F238E27FC236}">
              <a16:creationId xmlns:a16="http://schemas.microsoft.com/office/drawing/2014/main" id="{008D50E4-F096-4745-99EA-3C8540A8430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6" name="Text Box 70">
          <a:extLst>
            <a:ext uri="{FF2B5EF4-FFF2-40B4-BE49-F238E27FC236}">
              <a16:creationId xmlns:a16="http://schemas.microsoft.com/office/drawing/2014/main" id="{DD2139E3-2994-4F96-BA00-FA8D1D7D3BA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7" name="Text Box 71">
          <a:extLst>
            <a:ext uri="{FF2B5EF4-FFF2-40B4-BE49-F238E27FC236}">
              <a16:creationId xmlns:a16="http://schemas.microsoft.com/office/drawing/2014/main" id="{8ECE83AD-390B-4185-8E99-2F50938C87D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8" name="Text Box 72">
          <a:extLst>
            <a:ext uri="{FF2B5EF4-FFF2-40B4-BE49-F238E27FC236}">
              <a16:creationId xmlns:a16="http://schemas.microsoft.com/office/drawing/2014/main" id="{CFA252F0-96EF-4303-9281-9585A278CDF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59" name="Text Box 73">
          <a:extLst>
            <a:ext uri="{FF2B5EF4-FFF2-40B4-BE49-F238E27FC236}">
              <a16:creationId xmlns:a16="http://schemas.microsoft.com/office/drawing/2014/main" id="{E620111E-4CBC-4B15-81B8-8DDD4F8B70F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EFAF4FD6-4ECF-49C6-811A-22ED0EBAAAB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61" name="Text Box 43">
          <a:extLst>
            <a:ext uri="{FF2B5EF4-FFF2-40B4-BE49-F238E27FC236}">
              <a16:creationId xmlns:a16="http://schemas.microsoft.com/office/drawing/2014/main" id="{BF957844-CFB4-4247-819F-9F259BC599A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E8D1DD70-A8EA-46D4-AC8B-B983FEA341F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187B2A81-77E7-4D2F-B55C-28575675671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FEB1A532-61DD-4F5B-BFE6-D16CC5C095EE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DB081E8C-0EE4-43C0-9F4A-6EB57E048E73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66" name="Text Box 65">
          <a:extLst>
            <a:ext uri="{FF2B5EF4-FFF2-40B4-BE49-F238E27FC236}">
              <a16:creationId xmlns:a16="http://schemas.microsoft.com/office/drawing/2014/main" id="{0BE0B136-C4DE-4E0B-8ACA-B919DA53122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67" name="Text Box 91">
          <a:extLst>
            <a:ext uri="{FF2B5EF4-FFF2-40B4-BE49-F238E27FC236}">
              <a16:creationId xmlns:a16="http://schemas.microsoft.com/office/drawing/2014/main" id="{060DA664-90A4-42E1-839F-68F11F77C8C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68" name="Text Box 65">
          <a:extLst>
            <a:ext uri="{FF2B5EF4-FFF2-40B4-BE49-F238E27FC236}">
              <a16:creationId xmlns:a16="http://schemas.microsoft.com/office/drawing/2014/main" id="{FC2707C4-158C-47FC-A745-65EDA505B38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469" name="Text Box 91">
          <a:extLst>
            <a:ext uri="{FF2B5EF4-FFF2-40B4-BE49-F238E27FC236}">
              <a16:creationId xmlns:a16="http://schemas.microsoft.com/office/drawing/2014/main" id="{A18657C6-37A1-426C-8CD3-07C76D484E0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470" name="Text Box 46">
          <a:extLst>
            <a:ext uri="{FF2B5EF4-FFF2-40B4-BE49-F238E27FC236}">
              <a16:creationId xmlns:a16="http://schemas.microsoft.com/office/drawing/2014/main" id="{0FEB71B7-DB2B-4B73-A69F-CCE75A2FBCC9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471" name="Text Box 43">
          <a:extLst>
            <a:ext uri="{FF2B5EF4-FFF2-40B4-BE49-F238E27FC236}">
              <a16:creationId xmlns:a16="http://schemas.microsoft.com/office/drawing/2014/main" id="{9FF9E2A4-3144-46C3-AA55-79195E8FF8D4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2" name="Text Box 68">
          <a:extLst>
            <a:ext uri="{FF2B5EF4-FFF2-40B4-BE49-F238E27FC236}">
              <a16:creationId xmlns:a16="http://schemas.microsoft.com/office/drawing/2014/main" id="{56DB3812-BF97-4490-9792-39BDD5C8394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3" name="Text Box 69">
          <a:extLst>
            <a:ext uri="{FF2B5EF4-FFF2-40B4-BE49-F238E27FC236}">
              <a16:creationId xmlns:a16="http://schemas.microsoft.com/office/drawing/2014/main" id="{5AB389A1-399C-4446-83D6-A94FC4F510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4" name="Text Box 70">
          <a:extLst>
            <a:ext uri="{FF2B5EF4-FFF2-40B4-BE49-F238E27FC236}">
              <a16:creationId xmlns:a16="http://schemas.microsoft.com/office/drawing/2014/main" id="{E682F6B7-2458-4838-91DD-18CD000DD38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5" name="Text Box 71">
          <a:extLst>
            <a:ext uri="{FF2B5EF4-FFF2-40B4-BE49-F238E27FC236}">
              <a16:creationId xmlns:a16="http://schemas.microsoft.com/office/drawing/2014/main" id="{F60BF393-6898-4C84-A339-23899140EED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6" name="Text Box 72">
          <a:extLst>
            <a:ext uri="{FF2B5EF4-FFF2-40B4-BE49-F238E27FC236}">
              <a16:creationId xmlns:a16="http://schemas.microsoft.com/office/drawing/2014/main" id="{37C0A1A2-2D59-4D74-AD74-80DEF868051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77" name="Text Box 73">
          <a:extLst>
            <a:ext uri="{FF2B5EF4-FFF2-40B4-BE49-F238E27FC236}">
              <a16:creationId xmlns:a16="http://schemas.microsoft.com/office/drawing/2014/main" id="{D82A92CE-26A6-43BB-938C-D1656652BAE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78" name="Text Box 46">
          <a:extLst>
            <a:ext uri="{FF2B5EF4-FFF2-40B4-BE49-F238E27FC236}">
              <a16:creationId xmlns:a16="http://schemas.microsoft.com/office/drawing/2014/main" id="{E1BC1F13-A771-443C-A0FE-492888AB9BD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79" name="Text Box 43">
          <a:extLst>
            <a:ext uri="{FF2B5EF4-FFF2-40B4-BE49-F238E27FC236}">
              <a16:creationId xmlns:a16="http://schemas.microsoft.com/office/drawing/2014/main" id="{232BE02C-ADC7-468C-B079-F37B5B1EDD5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80" name="Text Box 46">
          <a:extLst>
            <a:ext uri="{FF2B5EF4-FFF2-40B4-BE49-F238E27FC236}">
              <a16:creationId xmlns:a16="http://schemas.microsoft.com/office/drawing/2014/main" id="{84D61099-95F5-48C6-9072-A158F96244F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81" name="Text Box 43">
          <a:extLst>
            <a:ext uri="{FF2B5EF4-FFF2-40B4-BE49-F238E27FC236}">
              <a16:creationId xmlns:a16="http://schemas.microsoft.com/office/drawing/2014/main" id="{E999D9D8-7096-4BAC-A6D6-C48280FDDB6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2" name="Text Box 68">
          <a:extLst>
            <a:ext uri="{FF2B5EF4-FFF2-40B4-BE49-F238E27FC236}">
              <a16:creationId xmlns:a16="http://schemas.microsoft.com/office/drawing/2014/main" id="{C0BFD541-0940-4BF8-9515-82B70A7BC61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3" name="Text Box 69">
          <a:extLst>
            <a:ext uri="{FF2B5EF4-FFF2-40B4-BE49-F238E27FC236}">
              <a16:creationId xmlns:a16="http://schemas.microsoft.com/office/drawing/2014/main" id="{39D0E32E-069E-4996-9224-F4B7FC46D0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4" name="Text Box 70">
          <a:extLst>
            <a:ext uri="{FF2B5EF4-FFF2-40B4-BE49-F238E27FC236}">
              <a16:creationId xmlns:a16="http://schemas.microsoft.com/office/drawing/2014/main" id="{1FBE6BCC-2103-4573-9B35-C650A49F202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5" name="Text Box 71">
          <a:extLst>
            <a:ext uri="{FF2B5EF4-FFF2-40B4-BE49-F238E27FC236}">
              <a16:creationId xmlns:a16="http://schemas.microsoft.com/office/drawing/2014/main" id="{C1866B7E-A8EA-4F2F-A45A-2989CC64D6F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6" name="Text Box 72">
          <a:extLst>
            <a:ext uri="{FF2B5EF4-FFF2-40B4-BE49-F238E27FC236}">
              <a16:creationId xmlns:a16="http://schemas.microsoft.com/office/drawing/2014/main" id="{40597C7F-3EC7-4E8E-977E-6393548FEE3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487" name="Text Box 73">
          <a:extLst>
            <a:ext uri="{FF2B5EF4-FFF2-40B4-BE49-F238E27FC236}">
              <a16:creationId xmlns:a16="http://schemas.microsoft.com/office/drawing/2014/main" id="{1EE69F93-20EF-4668-BDB4-E0EB765DB46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06D643DF-205D-44EA-B0B3-0FF0A1F128D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89" name="Text Box 43">
          <a:extLst>
            <a:ext uri="{FF2B5EF4-FFF2-40B4-BE49-F238E27FC236}">
              <a16:creationId xmlns:a16="http://schemas.microsoft.com/office/drawing/2014/main" id="{3DAB7586-A706-4D46-90AB-B23D1D9D5FF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106CA644-9263-4608-94F4-5517AD8BE56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F76ABDB7-7605-46B2-9DD7-917D14B276D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2" name="Text Box 68">
          <a:extLst>
            <a:ext uri="{FF2B5EF4-FFF2-40B4-BE49-F238E27FC236}">
              <a16:creationId xmlns:a16="http://schemas.microsoft.com/office/drawing/2014/main" id="{DF8DCBC5-9DCB-4551-91F7-1336A066922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3" name="Text Box 69">
          <a:extLst>
            <a:ext uri="{FF2B5EF4-FFF2-40B4-BE49-F238E27FC236}">
              <a16:creationId xmlns:a16="http://schemas.microsoft.com/office/drawing/2014/main" id="{8E738E1C-23E3-45D9-8D95-3A28B40BEC9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4" name="Text Box 70">
          <a:extLst>
            <a:ext uri="{FF2B5EF4-FFF2-40B4-BE49-F238E27FC236}">
              <a16:creationId xmlns:a16="http://schemas.microsoft.com/office/drawing/2014/main" id="{4336D1FF-D17D-44DE-99B5-06B81C77172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5" name="Text Box 71">
          <a:extLst>
            <a:ext uri="{FF2B5EF4-FFF2-40B4-BE49-F238E27FC236}">
              <a16:creationId xmlns:a16="http://schemas.microsoft.com/office/drawing/2014/main" id="{269B02F1-4FF4-4988-AC3E-8911BE23D3B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6" name="Text Box 72">
          <a:extLst>
            <a:ext uri="{FF2B5EF4-FFF2-40B4-BE49-F238E27FC236}">
              <a16:creationId xmlns:a16="http://schemas.microsoft.com/office/drawing/2014/main" id="{F038928E-FCAA-4C92-B3FE-088DEDAF089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497" name="Text Box 73">
          <a:extLst>
            <a:ext uri="{FF2B5EF4-FFF2-40B4-BE49-F238E27FC236}">
              <a16:creationId xmlns:a16="http://schemas.microsoft.com/office/drawing/2014/main" id="{61E11148-1B57-4BBC-B384-35079DEA3E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20939F9A-04C0-4277-BA21-C4707D4AF25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499" name="Text Box 43">
          <a:extLst>
            <a:ext uri="{FF2B5EF4-FFF2-40B4-BE49-F238E27FC236}">
              <a16:creationId xmlns:a16="http://schemas.microsoft.com/office/drawing/2014/main" id="{17CED683-3F4E-49E1-A441-18D64CB45E9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0957734E-62E7-48E7-8569-EACA027DB31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DA4A8763-1F81-49E9-B305-6409DB36395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502" name="Text Box 10">
          <a:extLst>
            <a:ext uri="{FF2B5EF4-FFF2-40B4-BE49-F238E27FC236}">
              <a16:creationId xmlns:a16="http://schemas.microsoft.com/office/drawing/2014/main" id="{65B67D91-4748-4F7E-B828-299523A07F01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503" name="Text Box 11">
          <a:extLst>
            <a:ext uri="{FF2B5EF4-FFF2-40B4-BE49-F238E27FC236}">
              <a16:creationId xmlns:a16="http://schemas.microsoft.com/office/drawing/2014/main" id="{0973866E-2534-40C1-A1BA-DCC76FAE7915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04" name="Text Box 65">
          <a:extLst>
            <a:ext uri="{FF2B5EF4-FFF2-40B4-BE49-F238E27FC236}">
              <a16:creationId xmlns:a16="http://schemas.microsoft.com/office/drawing/2014/main" id="{0EDA8A4E-7AC2-4413-A5D2-36013B44BBE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F9D66569-87A9-4BC3-8A5C-D7F9EF56EF5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06" name="Text Box 65">
          <a:extLst>
            <a:ext uri="{FF2B5EF4-FFF2-40B4-BE49-F238E27FC236}">
              <a16:creationId xmlns:a16="http://schemas.microsoft.com/office/drawing/2014/main" id="{14765839-768F-4255-AE93-53C5563C8F3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07" name="Text Box 91">
          <a:extLst>
            <a:ext uri="{FF2B5EF4-FFF2-40B4-BE49-F238E27FC236}">
              <a16:creationId xmlns:a16="http://schemas.microsoft.com/office/drawing/2014/main" id="{3FDE712C-F996-429A-B37E-35D0E6AB329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A523EC61-3EE0-47C8-9A1E-753906E341A4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09" name="Text Box 43">
          <a:extLst>
            <a:ext uri="{FF2B5EF4-FFF2-40B4-BE49-F238E27FC236}">
              <a16:creationId xmlns:a16="http://schemas.microsoft.com/office/drawing/2014/main" id="{0574C6AB-AA51-4880-806F-C53511BDB0F2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0" name="Text Box 68">
          <a:extLst>
            <a:ext uri="{FF2B5EF4-FFF2-40B4-BE49-F238E27FC236}">
              <a16:creationId xmlns:a16="http://schemas.microsoft.com/office/drawing/2014/main" id="{9D9DC5C1-DFA5-4D94-8FED-86D960E550A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1" name="Text Box 69">
          <a:extLst>
            <a:ext uri="{FF2B5EF4-FFF2-40B4-BE49-F238E27FC236}">
              <a16:creationId xmlns:a16="http://schemas.microsoft.com/office/drawing/2014/main" id="{B59F0C92-A25B-411D-8364-33BE51F808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2" name="Text Box 70">
          <a:extLst>
            <a:ext uri="{FF2B5EF4-FFF2-40B4-BE49-F238E27FC236}">
              <a16:creationId xmlns:a16="http://schemas.microsoft.com/office/drawing/2014/main" id="{56FA9E27-473A-40FF-BB10-56A827267B5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3" name="Text Box 71">
          <a:extLst>
            <a:ext uri="{FF2B5EF4-FFF2-40B4-BE49-F238E27FC236}">
              <a16:creationId xmlns:a16="http://schemas.microsoft.com/office/drawing/2014/main" id="{8B751923-DA8C-4A64-9DB3-80B48AD7DAE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4" name="Text Box 72">
          <a:extLst>
            <a:ext uri="{FF2B5EF4-FFF2-40B4-BE49-F238E27FC236}">
              <a16:creationId xmlns:a16="http://schemas.microsoft.com/office/drawing/2014/main" id="{A93E90AE-366E-4780-BA4F-2E18ACEA96A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15" name="Text Box 73">
          <a:extLst>
            <a:ext uri="{FF2B5EF4-FFF2-40B4-BE49-F238E27FC236}">
              <a16:creationId xmlns:a16="http://schemas.microsoft.com/office/drawing/2014/main" id="{143C4048-3313-4664-BBB7-95924141D28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16" name="Text Box 46">
          <a:extLst>
            <a:ext uri="{FF2B5EF4-FFF2-40B4-BE49-F238E27FC236}">
              <a16:creationId xmlns:a16="http://schemas.microsoft.com/office/drawing/2014/main" id="{EE2951E4-20DF-44E6-ADA2-CEF912E2798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17" name="Text Box 43">
          <a:extLst>
            <a:ext uri="{FF2B5EF4-FFF2-40B4-BE49-F238E27FC236}">
              <a16:creationId xmlns:a16="http://schemas.microsoft.com/office/drawing/2014/main" id="{1DBE893F-0F95-410C-904C-7F8992A8AED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2AC7492A-1ABF-474B-80B9-3A8E55D2F74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886E2DDF-A29A-4BB9-8D5D-0B6D4F9AF8B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0" name="Text Box 68">
          <a:extLst>
            <a:ext uri="{FF2B5EF4-FFF2-40B4-BE49-F238E27FC236}">
              <a16:creationId xmlns:a16="http://schemas.microsoft.com/office/drawing/2014/main" id="{911074C6-0627-45BC-87C3-303614690F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1" name="Text Box 69">
          <a:extLst>
            <a:ext uri="{FF2B5EF4-FFF2-40B4-BE49-F238E27FC236}">
              <a16:creationId xmlns:a16="http://schemas.microsoft.com/office/drawing/2014/main" id="{C8BE4D93-8DEA-412F-A260-9B8504A2F2A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2" name="Text Box 70">
          <a:extLst>
            <a:ext uri="{FF2B5EF4-FFF2-40B4-BE49-F238E27FC236}">
              <a16:creationId xmlns:a16="http://schemas.microsoft.com/office/drawing/2014/main" id="{DC53E629-DF42-4360-B43B-8C6C215476E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3" name="Text Box 71">
          <a:extLst>
            <a:ext uri="{FF2B5EF4-FFF2-40B4-BE49-F238E27FC236}">
              <a16:creationId xmlns:a16="http://schemas.microsoft.com/office/drawing/2014/main" id="{3A152E51-0841-44A6-AE1C-ABE16FDA539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4" name="Text Box 72">
          <a:extLst>
            <a:ext uri="{FF2B5EF4-FFF2-40B4-BE49-F238E27FC236}">
              <a16:creationId xmlns:a16="http://schemas.microsoft.com/office/drawing/2014/main" id="{860BABC6-F2D9-4DDC-859C-31E2E19310B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25" name="Text Box 73">
          <a:extLst>
            <a:ext uri="{FF2B5EF4-FFF2-40B4-BE49-F238E27FC236}">
              <a16:creationId xmlns:a16="http://schemas.microsoft.com/office/drawing/2014/main" id="{503ED8E2-4299-48B0-A5B7-FBCD315A88A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8CC736C1-FAFA-4375-9A37-BAC0CEE1BA9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435A1E3A-4593-47E8-9FCE-CAF038389BA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C6B77647-E9EF-4F5E-A827-CD6A64F90D9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2344AB1A-998C-444C-BC56-22DA43A35C9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0" name="Text Box 68">
          <a:extLst>
            <a:ext uri="{FF2B5EF4-FFF2-40B4-BE49-F238E27FC236}">
              <a16:creationId xmlns:a16="http://schemas.microsoft.com/office/drawing/2014/main" id="{A6141252-CFE6-476F-95EE-C22369982E6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1" name="Text Box 69">
          <a:extLst>
            <a:ext uri="{FF2B5EF4-FFF2-40B4-BE49-F238E27FC236}">
              <a16:creationId xmlns:a16="http://schemas.microsoft.com/office/drawing/2014/main" id="{C5E8ACD0-19D7-4E6D-81DE-CCF3368CB1B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2" name="Text Box 70">
          <a:extLst>
            <a:ext uri="{FF2B5EF4-FFF2-40B4-BE49-F238E27FC236}">
              <a16:creationId xmlns:a16="http://schemas.microsoft.com/office/drawing/2014/main" id="{BEF7CEEC-E885-4EBB-9BDA-993387703BC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3" name="Text Box 71">
          <a:extLst>
            <a:ext uri="{FF2B5EF4-FFF2-40B4-BE49-F238E27FC236}">
              <a16:creationId xmlns:a16="http://schemas.microsoft.com/office/drawing/2014/main" id="{436CCDCD-0F49-4249-8ECE-A6FE8CBA29A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4" name="Text Box 72">
          <a:extLst>
            <a:ext uri="{FF2B5EF4-FFF2-40B4-BE49-F238E27FC236}">
              <a16:creationId xmlns:a16="http://schemas.microsoft.com/office/drawing/2014/main" id="{835AA222-7628-4566-AF35-A5EEAFE86B1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35" name="Text Box 73">
          <a:extLst>
            <a:ext uri="{FF2B5EF4-FFF2-40B4-BE49-F238E27FC236}">
              <a16:creationId xmlns:a16="http://schemas.microsoft.com/office/drawing/2014/main" id="{13BD23D6-B0F0-44FE-8F8A-52E13B6C369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EA45C36F-6A8E-434E-B5AD-853FBE3D5FA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87E5CCD5-F97F-4ED8-82E5-64B62FFCB03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FEA0101E-DD81-4CB3-AC63-519FAD7DC9D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F742D668-D512-453C-AB16-1E81A041BCF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540" name="Text Box 10">
          <a:extLst>
            <a:ext uri="{FF2B5EF4-FFF2-40B4-BE49-F238E27FC236}">
              <a16:creationId xmlns:a16="http://schemas.microsoft.com/office/drawing/2014/main" id="{3C9A9525-D26B-4C89-ADFE-D825784A6547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541" name="Text Box 11">
          <a:extLst>
            <a:ext uri="{FF2B5EF4-FFF2-40B4-BE49-F238E27FC236}">
              <a16:creationId xmlns:a16="http://schemas.microsoft.com/office/drawing/2014/main" id="{A8C01E6D-5148-40D2-94B5-D3577760AFD1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42" name="Text Box 65">
          <a:extLst>
            <a:ext uri="{FF2B5EF4-FFF2-40B4-BE49-F238E27FC236}">
              <a16:creationId xmlns:a16="http://schemas.microsoft.com/office/drawing/2014/main" id="{A9B13325-A265-4DBC-8839-1AA6AE8F493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43" name="Text Box 91">
          <a:extLst>
            <a:ext uri="{FF2B5EF4-FFF2-40B4-BE49-F238E27FC236}">
              <a16:creationId xmlns:a16="http://schemas.microsoft.com/office/drawing/2014/main" id="{898FA9E8-B6CC-4E15-83B5-45720350F40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44" name="Text Box 65">
          <a:extLst>
            <a:ext uri="{FF2B5EF4-FFF2-40B4-BE49-F238E27FC236}">
              <a16:creationId xmlns:a16="http://schemas.microsoft.com/office/drawing/2014/main" id="{583AED83-6313-47DC-A8B0-90843BF24AA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45" name="Text Box 91">
          <a:extLst>
            <a:ext uri="{FF2B5EF4-FFF2-40B4-BE49-F238E27FC236}">
              <a16:creationId xmlns:a16="http://schemas.microsoft.com/office/drawing/2014/main" id="{D1AA6437-3BFA-4BC5-90E3-0664AED556B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B28C213A-3D71-4122-BF29-898A3E26E172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145BD377-2BA8-40F9-90C5-90FF3E5C35E2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48" name="Text Box 68">
          <a:extLst>
            <a:ext uri="{FF2B5EF4-FFF2-40B4-BE49-F238E27FC236}">
              <a16:creationId xmlns:a16="http://schemas.microsoft.com/office/drawing/2014/main" id="{39A11807-3E7F-4353-A78E-8B98BB8CF1F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49" name="Text Box 69">
          <a:extLst>
            <a:ext uri="{FF2B5EF4-FFF2-40B4-BE49-F238E27FC236}">
              <a16:creationId xmlns:a16="http://schemas.microsoft.com/office/drawing/2014/main" id="{D32E9534-CE27-46E6-89CA-808720ECFC2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0" name="Text Box 70">
          <a:extLst>
            <a:ext uri="{FF2B5EF4-FFF2-40B4-BE49-F238E27FC236}">
              <a16:creationId xmlns:a16="http://schemas.microsoft.com/office/drawing/2014/main" id="{C1B4FA23-ACDD-4830-84FA-2C6AF7F7529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1" name="Text Box 71">
          <a:extLst>
            <a:ext uri="{FF2B5EF4-FFF2-40B4-BE49-F238E27FC236}">
              <a16:creationId xmlns:a16="http://schemas.microsoft.com/office/drawing/2014/main" id="{FC9DA7B9-1151-4BA2-9DB2-A6A1AA8AD2D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2" name="Text Box 72">
          <a:extLst>
            <a:ext uri="{FF2B5EF4-FFF2-40B4-BE49-F238E27FC236}">
              <a16:creationId xmlns:a16="http://schemas.microsoft.com/office/drawing/2014/main" id="{BDF926CA-DA34-454F-8F5A-E4B741165DA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3" name="Text Box 73">
          <a:extLst>
            <a:ext uri="{FF2B5EF4-FFF2-40B4-BE49-F238E27FC236}">
              <a16:creationId xmlns:a16="http://schemas.microsoft.com/office/drawing/2014/main" id="{C1E80528-D968-44ED-B4CA-15802168C80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54" name="Text Box 46">
          <a:extLst>
            <a:ext uri="{FF2B5EF4-FFF2-40B4-BE49-F238E27FC236}">
              <a16:creationId xmlns:a16="http://schemas.microsoft.com/office/drawing/2014/main" id="{419511D3-7456-4693-86AE-EBD095323D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55" name="Text Box 43">
          <a:extLst>
            <a:ext uri="{FF2B5EF4-FFF2-40B4-BE49-F238E27FC236}">
              <a16:creationId xmlns:a16="http://schemas.microsoft.com/office/drawing/2014/main" id="{F20EB38D-8A28-4327-AF00-FD472627252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2977C6A0-BCCE-401D-A272-9EAA3757ACD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C4FD9E7C-8E3F-456D-A949-359D3ABB250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8" name="Text Box 68">
          <a:extLst>
            <a:ext uri="{FF2B5EF4-FFF2-40B4-BE49-F238E27FC236}">
              <a16:creationId xmlns:a16="http://schemas.microsoft.com/office/drawing/2014/main" id="{B08B5BE9-C1F2-4B81-AC52-9933062011A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59" name="Text Box 69">
          <a:extLst>
            <a:ext uri="{FF2B5EF4-FFF2-40B4-BE49-F238E27FC236}">
              <a16:creationId xmlns:a16="http://schemas.microsoft.com/office/drawing/2014/main" id="{CFE25EAC-CC60-4C05-A058-9CBF1A60B04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60" name="Text Box 70">
          <a:extLst>
            <a:ext uri="{FF2B5EF4-FFF2-40B4-BE49-F238E27FC236}">
              <a16:creationId xmlns:a16="http://schemas.microsoft.com/office/drawing/2014/main" id="{1C453E18-3009-4A30-B3BC-DBAF00DBFFA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61" name="Text Box 71">
          <a:extLst>
            <a:ext uri="{FF2B5EF4-FFF2-40B4-BE49-F238E27FC236}">
              <a16:creationId xmlns:a16="http://schemas.microsoft.com/office/drawing/2014/main" id="{7C337D1C-09B7-4975-9549-34FA3EEBB1E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62" name="Text Box 72">
          <a:extLst>
            <a:ext uri="{FF2B5EF4-FFF2-40B4-BE49-F238E27FC236}">
              <a16:creationId xmlns:a16="http://schemas.microsoft.com/office/drawing/2014/main" id="{6F589C9D-4D65-41C2-B146-7527B2D08BB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63" name="Text Box 73">
          <a:extLst>
            <a:ext uri="{FF2B5EF4-FFF2-40B4-BE49-F238E27FC236}">
              <a16:creationId xmlns:a16="http://schemas.microsoft.com/office/drawing/2014/main" id="{57BB3A05-DB79-4210-AB4D-71765C39915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A797FA7B-1E60-4E95-888A-6E2799F673D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6CCF8BBC-B596-4E5B-8E49-6B7634C39E0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8632C966-9493-4F1C-8C64-DF86C0A1643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F4510035-72B3-4C86-ACAD-2776B605763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68" name="Text Box 68">
          <a:extLst>
            <a:ext uri="{FF2B5EF4-FFF2-40B4-BE49-F238E27FC236}">
              <a16:creationId xmlns:a16="http://schemas.microsoft.com/office/drawing/2014/main" id="{331E61F3-F912-4EAC-8815-CA9D46B68E5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69" name="Text Box 69">
          <a:extLst>
            <a:ext uri="{FF2B5EF4-FFF2-40B4-BE49-F238E27FC236}">
              <a16:creationId xmlns:a16="http://schemas.microsoft.com/office/drawing/2014/main" id="{A7DB6391-3A49-4BC2-9E29-F511D5F86F1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70" name="Text Box 70">
          <a:extLst>
            <a:ext uri="{FF2B5EF4-FFF2-40B4-BE49-F238E27FC236}">
              <a16:creationId xmlns:a16="http://schemas.microsoft.com/office/drawing/2014/main" id="{CBDC820F-B058-42B0-BE40-01661E974A3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71" name="Text Box 71">
          <a:extLst>
            <a:ext uri="{FF2B5EF4-FFF2-40B4-BE49-F238E27FC236}">
              <a16:creationId xmlns:a16="http://schemas.microsoft.com/office/drawing/2014/main" id="{3C7187E7-94C8-4F11-BA3B-7A9276B85DE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72" name="Text Box 72">
          <a:extLst>
            <a:ext uri="{FF2B5EF4-FFF2-40B4-BE49-F238E27FC236}">
              <a16:creationId xmlns:a16="http://schemas.microsoft.com/office/drawing/2014/main" id="{79A5A4AD-8552-4F52-8573-6F65B0C15CB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573" name="Text Box 73">
          <a:extLst>
            <a:ext uri="{FF2B5EF4-FFF2-40B4-BE49-F238E27FC236}">
              <a16:creationId xmlns:a16="http://schemas.microsoft.com/office/drawing/2014/main" id="{77F54005-5430-4049-9308-6AC659263C2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74" name="Text Box 46">
          <a:extLst>
            <a:ext uri="{FF2B5EF4-FFF2-40B4-BE49-F238E27FC236}">
              <a16:creationId xmlns:a16="http://schemas.microsoft.com/office/drawing/2014/main" id="{556B3818-D7AA-4F30-A437-F5347229F5B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75" name="Text Box 43">
          <a:extLst>
            <a:ext uri="{FF2B5EF4-FFF2-40B4-BE49-F238E27FC236}">
              <a16:creationId xmlns:a16="http://schemas.microsoft.com/office/drawing/2014/main" id="{ED0280B7-FF7A-4F9C-80A7-060F8A99A09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2EBD4D5E-D177-45A0-8AC6-F7887ED31B8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A0D36788-E6E5-422C-BFDE-58CD3EADEEB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78" name="Text Box 65">
          <a:extLst>
            <a:ext uri="{FF2B5EF4-FFF2-40B4-BE49-F238E27FC236}">
              <a16:creationId xmlns:a16="http://schemas.microsoft.com/office/drawing/2014/main" id="{CB043391-5F8A-40C3-95A3-FF052FF6267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79" name="Text Box 91">
          <a:extLst>
            <a:ext uri="{FF2B5EF4-FFF2-40B4-BE49-F238E27FC236}">
              <a16:creationId xmlns:a16="http://schemas.microsoft.com/office/drawing/2014/main" id="{7EE5631B-362E-4904-97EB-40821D9521B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80" name="Text Box 65">
          <a:extLst>
            <a:ext uri="{FF2B5EF4-FFF2-40B4-BE49-F238E27FC236}">
              <a16:creationId xmlns:a16="http://schemas.microsoft.com/office/drawing/2014/main" id="{70C869D2-E905-4BA9-BC11-E0772B53BEB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581" name="Text Box 91">
          <a:extLst>
            <a:ext uri="{FF2B5EF4-FFF2-40B4-BE49-F238E27FC236}">
              <a16:creationId xmlns:a16="http://schemas.microsoft.com/office/drawing/2014/main" id="{B26BA012-FFBD-4781-B012-55D8801925D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8BA80539-CC71-4915-818B-4C1B6D6C4C1C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E0E1E278-FF0A-4F77-BF80-B49AFB88F15F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4" name="Text Box 68">
          <a:extLst>
            <a:ext uri="{FF2B5EF4-FFF2-40B4-BE49-F238E27FC236}">
              <a16:creationId xmlns:a16="http://schemas.microsoft.com/office/drawing/2014/main" id="{7E7F6FC4-25EA-46F3-A343-1C84F34EEE2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5" name="Text Box 69">
          <a:extLst>
            <a:ext uri="{FF2B5EF4-FFF2-40B4-BE49-F238E27FC236}">
              <a16:creationId xmlns:a16="http://schemas.microsoft.com/office/drawing/2014/main" id="{D881D8C7-5387-4C60-A2C7-B7B962E4D7B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6" name="Text Box 70">
          <a:extLst>
            <a:ext uri="{FF2B5EF4-FFF2-40B4-BE49-F238E27FC236}">
              <a16:creationId xmlns:a16="http://schemas.microsoft.com/office/drawing/2014/main" id="{5C4E0143-EF78-4012-BE4F-999FBC0DA50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7" name="Text Box 71">
          <a:extLst>
            <a:ext uri="{FF2B5EF4-FFF2-40B4-BE49-F238E27FC236}">
              <a16:creationId xmlns:a16="http://schemas.microsoft.com/office/drawing/2014/main" id="{882D43AC-4EB7-4A29-8225-F06E3CD1C3D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8" name="Text Box 72">
          <a:extLst>
            <a:ext uri="{FF2B5EF4-FFF2-40B4-BE49-F238E27FC236}">
              <a16:creationId xmlns:a16="http://schemas.microsoft.com/office/drawing/2014/main" id="{35181061-03EA-4999-B644-CA10ABA6920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89" name="Text Box 73">
          <a:extLst>
            <a:ext uri="{FF2B5EF4-FFF2-40B4-BE49-F238E27FC236}">
              <a16:creationId xmlns:a16="http://schemas.microsoft.com/office/drawing/2014/main" id="{F67C1053-76E1-41FB-98C1-FA1382FA42D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8A2AA7CA-80C3-4F3F-AB1F-7DD17802791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id="{1266B818-E01B-467D-BB74-EB6008595D7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7AC9C64D-471F-48A4-B546-6ED685FFC47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D465520E-AB02-42AB-A4DD-EE695FB8FE2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4" name="Text Box 68">
          <a:extLst>
            <a:ext uri="{FF2B5EF4-FFF2-40B4-BE49-F238E27FC236}">
              <a16:creationId xmlns:a16="http://schemas.microsoft.com/office/drawing/2014/main" id="{CBE85F15-F5D3-469B-AFBC-6C37F3A4C58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5" name="Text Box 69">
          <a:extLst>
            <a:ext uri="{FF2B5EF4-FFF2-40B4-BE49-F238E27FC236}">
              <a16:creationId xmlns:a16="http://schemas.microsoft.com/office/drawing/2014/main" id="{1A2ED95A-EE11-4163-A97C-FD37FD1DC8A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6" name="Text Box 70">
          <a:extLst>
            <a:ext uri="{FF2B5EF4-FFF2-40B4-BE49-F238E27FC236}">
              <a16:creationId xmlns:a16="http://schemas.microsoft.com/office/drawing/2014/main" id="{5768B357-A267-49B0-AAD1-3637FBE7517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7" name="Text Box 71">
          <a:extLst>
            <a:ext uri="{FF2B5EF4-FFF2-40B4-BE49-F238E27FC236}">
              <a16:creationId xmlns:a16="http://schemas.microsoft.com/office/drawing/2014/main" id="{B4164D68-E60C-495D-AE89-EE22819E3CE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8" name="Text Box 72">
          <a:extLst>
            <a:ext uri="{FF2B5EF4-FFF2-40B4-BE49-F238E27FC236}">
              <a16:creationId xmlns:a16="http://schemas.microsoft.com/office/drawing/2014/main" id="{928DA87A-A2DA-412B-8DD2-A7613E711DD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599" name="Text Box 73">
          <a:extLst>
            <a:ext uri="{FF2B5EF4-FFF2-40B4-BE49-F238E27FC236}">
              <a16:creationId xmlns:a16="http://schemas.microsoft.com/office/drawing/2014/main" id="{98FBA41C-D3D6-4190-A9A2-AAB34660132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00" name="Text Box 46">
          <a:extLst>
            <a:ext uri="{FF2B5EF4-FFF2-40B4-BE49-F238E27FC236}">
              <a16:creationId xmlns:a16="http://schemas.microsoft.com/office/drawing/2014/main" id="{F40495FD-745E-4969-9239-97FA42ABBDA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0D742262-1E0D-4BE5-A392-2718D3ACE0D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02" name="Text Box 46">
          <a:extLst>
            <a:ext uri="{FF2B5EF4-FFF2-40B4-BE49-F238E27FC236}">
              <a16:creationId xmlns:a16="http://schemas.microsoft.com/office/drawing/2014/main" id="{B1CB743E-FBC1-45FD-AA16-B8239D992B2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3" name="Text Box 68">
          <a:extLst>
            <a:ext uri="{FF2B5EF4-FFF2-40B4-BE49-F238E27FC236}">
              <a16:creationId xmlns:a16="http://schemas.microsoft.com/office/drawing/2014/main" id="{662E31C8-7322-4A11-A526-AD9A41995C0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4" name="Text Box 69">
          <a:extLst>
            <a:ext uri="{FF2B5EF4-FFF2-40B4-BE49-F238E27FC236}">
              <a16:creationId xmlns:a16="http://schemas.microsoft.com/office/drawing/2014/main" id="{18A62E33-370A-4BE9-BE5A-39E98D8659C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5" name="Text Box 70">
          <a:extLst>
            <a:ext uri="{FF2B5EF4-FFF2-40B4-BE49-F238E27FC236}">
              <a16:creationId xmlns:a16="http://schemas.microsoft.com/office/drawing/2014/main" id="{F09196BB-246B-423F-9B91-58DC986A1E8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6" name="Text Box 71">
          <a:extLst>
            <a:ext uri="{FF2B5EF4-FFF2-40B4-BE49-F238E27FC236}">
              <a16:creationId xmlns:a16="http://schemas.microsoft.com/office/drawing/2014/main" id="{A81D5C91-135A-42FB-8B70-9416B12B5F9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7" name="Text Box 72">
          <a:extLst>
            <a:ext uri="{FF2B5EF4-FFF2-40B4-BE49-F238E27FC236}">
              <a16:creationId xmlns:a16="http://schemas.microsoft.com/office/drawing/2014/main" id="{70E2BE75-5C25-4AE4-865C-7C117F81FE3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08" name="Text Box 73">
          <a:extLst>
            <a:ext uri="{FF2B5EF4-FFF2-40B4-BE49-F238E27FC236}">
              <a16:creationId xmlns:a16="http://schemas.microsoft.com/office/drawing/2014/main" id="{608DA66D-25F8-4E8B-87E6-AE11FDB37CA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09" name="Text Box 46">
          <a:extLst>
            <a:ext uri="{FF2B5EF4-FFF2-40B4-BE49-F238E27FC236}">
              <a16:creationId xmlns:a16="http://schemas.microsoft.com/office/drawing/2014/main" id="{6023AC9F-8DCD-41BF-837D-3E4F4BEA65C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10" name="Text Box 43">
          <a:extLst>
            <a:ext uri="{FF2B5EF4-FFF2-40B4-BE49-F238E27FC236}">
              <a16:creationId xmlns:a16="http://schemas.microsoft.com/office/drawing/2014/main" id="{78B50462-79D5-4D71-8DE5-E2911D51FD6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78EE49D7-BDD3-484D-8537-9E37A1C9728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12" name="Text Box 43">
          <a:extLst>
            <a:ext uri="{FF2B5EF4-FFF2-40B4-BE49-F238E27FC236}">
              <a16:creationId xmlns:a16="http://schemas.microsoft.com/office/drawing/2014/main" id="{0889470F-5D96-4F57-9B64-CE6DE3CBD7C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D63FE326-5DF5-4D66-A744-781189380795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74D284F9-5133-43D4-BE39-7CC02408C308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15" name="Text Box 65">
          <a:extLst>
            <a:ext uri="{FF2B5EF4-FFF2-40B4-BE49-F238E27FC236}">
              <a16:creationId xmlns:a16="http://schemas.microsoft.com/office/drawing/2014/main" id="{5DF15CD0-4708-412F-A257-514A3F14AE7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16" name="Text Box 91">
          <a:extLst>
            <a:ext uri="{FF2B5EF4-FFF2-40B4-BE49-F238E27FC236}">
              <a16:creationId xmlns:a16="http://schemas.microsoft.com/office/drawing/2014/main" id="{E73E3408-A020-4B61-8F19-7DB1D4EEB14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17" name="Text Box 65">
          <a:extLst>
            <a:ext uri="{FF2B5EF4-FFF2-40B4-BE49-F238E27FC236}">
              <a16:creationId xmlns:a16="http://schemas.microsoft.com/office/drawing/2014/main" id="{3DD62FB3-664A-40E0-A56D-2A019285DDA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18" name="Text Box 91">
          <a:extLst>
            <a:ext uri="{FF2B5EF4-FFF2-40B4-BE49-F238E27FC236}">
              <a16:creationId xmlns:a16="http://schemas.microsoft.com/office/drawing/2014/main" id="{927E8C94-0906-450A-AE7A-0342776F514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A26AE17C-2E14-4A82-A511-CEE37E8293ED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20" name="Text Box 43">
          <a:extLst>
            <a:ext uri="{FF2B5EF4-FFF2-40B4-BE49-F238E27FC236}">
              <a16:creationId xmlns:a16="http://schemas.microsoft.com/office/drawing/2014/main" id="{B87F07C2-EAAC-4034-AF7D-91240B11645C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1" name="Text Box 68">
          <a:extLst>
            <a:ext uri="{FF2B5EF4-FFF2-40B4-BE49-F238E27FC236}">
              <a16:creationId xmlns:a16="http://schemas.microsoft.com/office/drawing/2014/main" id="{E6C9262B-694F-42D6-9AC4-52D301D56EF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2" name="Text Box 69">
          <a:extLst>
            <a:ext uri="{FF2B5EF4-FFF2-40B4-BE49-F238E27FC236}">
              <a16:creationId xmlns:a16="http://schemas.microsoft.com/office/drawing/2014/main" id="{938B08E5-78E1-412C-8EB8-A9C33FCD49D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3" name="Text Box 70">
          <a:extLst>
            <a:ext uri="{FF2B5EF4-FFF2-40B4-BE49-F238E27FC236}">
              <a16:creationId xmlns:a16="http://schemas.microsoft.com/office/drawing/2014/main" id="{3BF7DA97-B937-4D66-97BF-9062587EB9B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4" name="Text Box 71">
          <a:extLst>
            <a:ext uri="{FF2B5EF4-FFF2-40B4-BE49-F238E27FC236}">
              <a16:creationId xmlns:a16="http://schemas.microsoft.com/office/drawing/2014/main" id="{C7A3E7D2-A52D-4297-A3E2-CB788D45A3A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5" name="Text Box 72">
          <a:extLst>
            <a:ext uri="{FF2B5EF4-FFF2-40B4-BE49-F238E27FC236}">
              <a16:creationId xmlns:a16="http://schemas.microsoft.com/office/drawing/2014/main" id="{712B1A9B-6924-4524-B8F4-1475F87E6DF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26" name="Text Box 73">
          <a:extLst>
            <a:ext uri="{FF2B5EF4-FFF2-40B4-BE49-F238E27FC236}">
              <a16:creationId xmlns:a16="http://schemas.microsoft.com/office/drawing/2014/main" id="{63195CA1-DBD6-4C06-9946-EDCEB2E2962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EF77E127-54C3-4B50-8F11-F360531947E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4E0435A6-AF02-486D-8880-E4C98A9BAD7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29" name="Text Box 46">
          <a:extLst>
            <a:ext uri="{FF2B5EF4-FFF2-40B4-BE49-F238E27FC236}">
              <a16:creationId xmlns:a16="http://schemas.microsoft.com/office/drawing/2014/main" id="{708415DE-AC97-4348-BC1F-4F918FA8A86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30" name="Text Box 43">
          <a:extLst>
            <a:ext uri="{FF2B5EF4-FFF2-40B4-BE49-F238E27FC236}">
              <a16:creationId xmlns:a16="http://schemas.microsoft.com/office/drawing/2014/main" id="{9870D973-20EC-4ACF-9FE0-58B5E90E43A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D898C930-AA25-49A9-B7EC-3C2B9A1ACD1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67A1866-B76C-4C6E-ABDA-FAB7EA42F97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18630247-AA44-4EAF-B987-81E31AC28F8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FDAD333B-8D3E-404E-BB94-3AC0C36C93B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8A655C64-95B6-4CA8-8348-0E1B31D5866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22DAB088-9F99-4CBD-A744-1A6302EF70B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1653BD1F-33F5-40E4-AFD9-9C71253156E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85909EB4-2855-4165-ABCE-3F211947CC2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2B9DA9AF-8105-42CF-A71F-70FDBD477FE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46EFA55F-D152-4516-BFFA-DE30838FEC4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9775FC5E-EE0A-4A08-AD67-61AAAC2FE28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6160F6BC-249B-4CE1-9C4E-D3B31FFA554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82636530-0162-450D-BDB4-4BF8E708B79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25AA2A03-D559-42BD-AC16-13D51A1C0F9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B3EB809D-A782-4B43-A6A9-B44A834F785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05EE05B5-D044-40A9-B58D-B8FE770CB96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E1259216-7C68-459C-A904-C52D1387E68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D846F886-0203-430B-BBF4-96AB5C1EA7E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11862B98-CFE1-4ACB-A89C-3791AC83860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330BA822-ED17-42B7-AABD-82B1DB2C6C5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950C448A-6393-4807-9A62-275EE19A7587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52" name="Text Box 65">
          <a:extLst>
            <a:ext uri="{FF2B5EF4-FFF2-40B4-BE49-F238E27FC236}">
              <a16:creationId xmlns:a16="http://schemas.microsoft.com/office/drawing/2014/main" id="{3D1D12BF-17B8-4927-8073-B2E62071D49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53" name="Text Box 91">
          <a:extLst>
            <a:ext uri="{FF2B5EF4-FFF2-40B4-BE49-F238E27FC236}">
              <a16:creationId xmlns:a16="http://schemas.microsoft.com/office/drawing/2014/main" id="{96B025B7-C6C2-49C4-A81D-737D52BA5AF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54" name="Text Box 65">
          <a:extLst>
            <a:ext uri="{FF2B5EF4-FFF2-40B4-BE49-F238E27FC236}">
              <a16:creationId xmlns:a16="http://schemas.microsoft.com/office/drawing/2014/main" id="{F80D52E0-A464-4593-86C7-89C89CA09C8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56EB5511-C308-4BEF-A1A7-6ECA1383C021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56" name="Text Box 43">
          <a:extLst>
            <a:ext uri="{FF2B5EF4-FFF2-40B4-BE49-F238E27FC236}">
              <a16:creationId xmlns:a16="http://schemas.microsoft.com/office/drawing/2014/main" id="{11D432B9-7B7C-4604-98ED-26F9C3ED0BAD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57" name="Text Box 68">
          <a:extLst>
            <a:ext uri="{FF2B5EF4-FFF2-40B4-BE49-F238E27FC236}">
              <a16:creationId xmlns:a16="http://schemas.microsoft.com/office/drawing/2014/main" id="{632D37A7-D8B3-470C-A46B-D0D3B16C8C8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58" name="Text Box 69">
          <a:extLst>
            <a:ext uri="{FF2B5EF4-FFF2-40B4-BE49-F238E27FC236}">
              <a16:creationId xmlns:a16="http://schemas.microsoft.com/office/drawing/2014/main" id="{BB92C855-F42E-49ED-94B9-48253F40111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59" name="Text Box 70">
          <a:extLst>
            <a:ext uri="{FF2B5EF4-FFF2-40B4-BE49-F238E27FC236}">
              <a16:creationId xmlns:a16="http://schemas.microsoft.com/office/drawing/2014/main" id="{1F6FC8A5-8119-4240-8ACB-9D66E899F72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0" name="Text Box 71">
          <a:extLst>
            <a:ext uri="{FF2B5EF4-FFF2-40B4-BE49-F238E27FC236}">
              <a16:creationId xmlns:a16="http://schemas.microsoft.com/office/drawing/2014/main" id="{F4717B06-6343-4F8B-828D-7BAE27F93C0B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1" name="Text Box 72">
          <a:extLst>
            <a:ext uri="{FF2B5EF4-FFF2-40B4-BE49-F238E27FC236}">
              <a16:creationId xmlns:a16="http://schemas.microsoft.com/office/drawing/2014/main" id="{09F648A6-9B6C-4D58-82AB-55026D9E5A0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2" name="Text Box 73">
          <a:extLst>
            <a:ext uri="{FF2B5EF4-FFF2-40B4-BE49-F238E27FC236}">
              <a16:creationId xmlns:a16="http://schemas.microsoft.com/office/drawing/2014/main" id="{A167FB5F-434A-422A-B8E4-1E8A30D9437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67AF2261-A0C3-4B2B-AB7F-25CADAB9278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F11BF103-CC03-46E8-8D05-B5E7A66D6F1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65" name="Text Box 46">
          <a:extLst>
            <a:ext uri="{FF2B5EF4-FFF2-40B4-BE49-F238E27FC236}">
              <a16:creationId xmlns:a16="http://schemas.microsoft.com/office/drawing/2014/main" id="{EE862CEF-F651-4E9C-82D4-4029AC5A339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66" name="Text Box 43">
          <a:extLst>
            <a:ext uri="{FF2B5EF4-FFF2-40B4-BE49-F238E27FC236}">
              <a16:creationId xmlns:a16="http://schemas.microsoft.com/office/drawing/2014/main" id="{F65A8BCC-4349-45C5-8A43-1342B7F800B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7" name="Text Box 68">
          <a:extLst>
            <a:ext uri="{FF2B5EF4-FFF2-40B4-BE49-F238E27FC236}">
              <a16:creationId xmlns:a16="http://schemas.microsoft.com/office/drawing/2014/main" id="{70241F3B-99C2-4107-A9E8-5329F2D7DE7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8" name="Text Box 69">
          <a:extLst>
            <a:ext uri="{FF2B5EF4-FFF2-40B4-BE49-F238E27FC236}">
              <a16:creationId xmlns:a16="http://schemas.microsoft.com/office/drawing/2014/main" id="{D6BEE522-4372-47DE-9B25-50BC43DA5B56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69" name="Text Box 70">
          <a:extLst>
            <a:ext uri="{FF2B5EF4-FFF2-40B4-BE49-F238E27FC236}">
              <a16:creationId xmlns:a16="http://schemas.microsoft.com/office/drawing/2014/main" id="{5AC2872C-3527-4E75-82ED-7D78037EE95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70" name="Text Box 71">
          <a:extLst>
            <a:ext uri="{FF2B5EF4-FFF2-40B4-BE49-F238E27FC236}">
              <a16:creationId xmlns:a16="http://schemas.microsoft.com/office/drawing/2014/main" id="{A1ABDDF3-141A-4687-A0D5-949993A99D4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71" name="Text Box 72">
          <a:extLst>
            <a:ext uri="{FF2B5EF4-FFF2-40B4-BE49-F238E27FC236}">
              <a16:creationId xmlns:a16="http://schemas.microsoft.com/office/drawing/2014/main" id="{9771C64D-A768-4501-9561-AAF69B98B1C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72" name="Text Box 73">
          <a:extLst>
            <a:ext uri="{FF2B5EF4-FFF2-40B4-BE49-F238E27FC236}">
              <a16:creationId xmlns:a16="http://schemas.microsoft.com/office/drawing/2014/main" id="{AF338256-48F9-4798-BB5A-F2F2C4A1C8E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36DC9C64-F6EE-4623-BA3E-07185450235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E83E8899-B44B-438B-B9BE-6F32AB5C271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47ADF9AA-7A73-40A3-A236-7B3C82FA922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76" name="Text Box 43">
          <a:extLst>
            <a:ext uri="{FF2B5EF4-FFF2-40B4-BE49-F238E27FC236}">
              <a16:creationId xmlns:a16="http://schemas.microsoft.com/office/drawing/2014/main" id="{ED7F540C-6C05-459D-950A-B904B33B358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77" name="Text Box 68">
          <a:extLst>
            <a:ext uri="{FF2B5EF4-FFF2-40B4-BE49-F238E27FC236}">
              <a16:creationId xmlns:a16="http://schemas.microsoft.com/office/drawing/2014/main" id="{36BA4DD2-8C2B-4640-AFC0-4D28068D9D2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78" name="Text Box 69">
          <a:extLst>
            <a:ext uri="{FF2B5EF4-FFF2-40B4-BE49-F238E27FC236}">
              <a16:creationId xmlns:a16="http://schemas.microsoft.com/office/drawing/2014/main" id="{94C43C3C-633D-4934-A3CB-80E9EB48106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79" name="Text Box 70">
          <a:extLst>
            <a:ext uri="{FF2B5EF4-FFF2-40B4-BE49-F238E27FC236}">
              <a16:creationId xmlns:a16="http://schemas.microsoft.com/office/drawing/2014/main" id="{C86C639A-4226-4C63-8337-E74222C61B9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80" name="Text Box 71">
          <a:extLst>
            <a:ext uri="{FF2B5EF4-FFF2-40B4-BE49-F238E27FC236}">
              <a16:creationId xmlns:a16="http://schemas.microsoft.com/office/drawing/2014/main" id="{C816874C-85DA-4FE8-8B84-BEDAB6CB765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81" name="Text Box 72">
          <a:extLst>
            <a:ext uri="{FF2B5EF4-FFF2-40B4-BE49-F238E27FC236}">
              <a16:creationId xmlns:a16="http://schemas.microsoft.com/office/drawing/2014/main" id="{D66DA908-C32D-467F-BBE9-DF881B65608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1682" name="Text Box 73">
          <a:extLst>
            <a:ext uri="{FF2B5EF4-FFF2-40B4-BE49-F238E27FC236}">
              <a16:creationId xmlns:a16="http://schemas.microsoft.com/office/drawing/2014/main" id="{6C952DA8-CD0B-42A2-AF14-8CC7C32A147F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60EBF035-D748-4F10-B68D-953826747B4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90EE2014-E4D5-45E5-B460-FB2C92A2F64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85" name="Text Box 46">
          <a:extLst>
            <a:ext uri="{FF2B5EF4-FFF2-40B4-BE49-F238E27FC236}">
              <a16:creationId xmlns:a16="http://schemas.microsoft.com/office/drawing/2014/main" id="{CFAA7683-B207-4C16-A310-BB101392633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86" name="Text Box 43">
          <a:extLst>
            <a:ext uri="{FF2B5EF4-FFF2-40B4-BE49-F238E27FC236}">
              <a16:creationId xmlns:a16="http://schemas.microsoft.com/office/drawing/2014/main" id="{27D384FC-0A7A-4EC1-A794-849B2FC61BE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690FDD71-A401-40D6-8A07-9FB60E813AF7}"/>
            </a:ext>
          </a:extLst>
        </xdr:cNvPr>
        <xdr:cNvSpPr txBox="1">
          <a:spLocks noChangeArrowheads="1"/>
        </xdr:cNvSpPr>
      </xdr:nvSpPr>
      <xdr:spPr bwMode="auto">
        <a:xfrm>
          <a:off x="1057275" y="19459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88" name="Text Box 65">
          <a:extLst>
            <a:ext uri="{FF2B5EF4-FFF2-40B4-BE49-F238E27FC236}">
              <a16:creationId xmlns:a16="http://schemas.microsoft.com/office/drawing/2014/main" id="{D6986FA7-B09B-4EA0-AE60-2ADD9037644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89" name="Text Box 91">
          <a:extLst>
            <a:ext uri="{FF2B5EF4-FFF2-40B4-BE49-F238E27FC236}">
              <a16:creationId xmlns:a16="http://schemas.microsoft.com/office/drawing/2014/main" id="{FE0F0B16-FDFA-4A57-A2C4-CEAE5370B86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1690" name="Text Box 65">
          <a:extLst>
            <a:ext uri="{FF2B5EF4-FFF2-40B4-BE49-F238E27FC236}">
              <a16:creationId xmlns:a16="http://schemas.microsoft.com/office/drawing/2014/main" id="{B1CEDB36-D40B-4E8A-AB23-E10555E85C5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C7EE951F-124D-463B-978C-41F3A394C163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6E5B9C31-9E1D-4224-9C51-A4654DE95430}"/>
            </a:ext>
          </a:extLst>
        </xdr:cNvPr>
        <xdr:cNvSpPr txBox="1">
          <a:spLocks noChangeArrowheads="1"/>
        </xdr:cNvSpPr>
      </xdr:nvSpPr>
      <xdr:spPr bwMode="auto">
        <a:xfrm>
          <a:off x="4676775" y="194595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3" name="Text Box 68">
          <a:extLst>
            <a:ext uri="{FF2B5EF4-FFF2-40B4-BE49-F238E27FC236}">
              <a16:creationId xmlns:a16="http://schemas.microsoft.com/office/drawing/2014/main" id="{7A412CC9-95E3-45F2-80D9-DC40156C4C9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4" name="Text Box 69">
          <a:extLst>
            <a:ext uri="{FF2B5EF4-FFF2-40B4-BE49-F238E27FC236}">
              <a16:creationId xmlns:a16="http://schemas.microsoft.com/office/drawing/2014/main" id="{0EE6621D-CF0D-4CCF-A1CF-D6092499FC25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5" name="Text Box 70">
          <a:extLst>
            <a:ext uri="{FF2B5EF4-FFF2-40B4-BE49-F238E27FC236}">
              <a16:creationId xmlns:a16="http://schemas.microsoft.com/office/drawing/2014/main" id="{6C01917C-8218-4747-BD05-69BE38979CB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6" name="Text Box 71">
          <a:extLst>
            <a:ext uri="{FF2B5EF4-FFF2-40B4-BE49-F238E27FC236}">
              <a16:creationId xmlns:a16="http://schemas.microsoft.com/office/drawing/2014/main" id="{0BEF87F4-AE7B-424C-BFA7-D257F9CAD15C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7" name="Text Box 72">
          <a:extLst>
            <a:ext uri="{FF2B5EF4-FFF2-40B4-BE49-F238E27FC236}">
              <a16:creationId xmlns:a16="http://schemas.microsoft.com/office/drawing/2014/main" id="{DCB7E7E7-8E4A-4DE6-939D-81886A1D38A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698" name="Text Box 73">
          <a:extLst>
            <a:ext uri="{FF2B5EF4-FFF2-40B4-BE49-F238E27FC236}">
              <a16:creationId xmlns:a16="http://schemas.microsoft.com/office/drawing/2014/main" id="{3333F7DA-A57B-4DF3-A522-1AC2AE3CD5D9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134A0EEF-09FF-4418-AC5D-6EE7D1E48733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1A160C5E-E155-499B-A3FC-62387AD9C0BD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01" name="Text Box 46">
          <a:extLst>
            <a:ext uri="{FF2B5EF4-FFF2-40B4-BE49-F238E27FC236}">
              <a16:creationId xmlns:a16="http://schemas.microsoft.com/office/drawing/2014/main" id="{3D591D6D-8AD8-4DD7-B0C8-5A3C53CA68D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02" name="Text Box 43">
          <a:extLst>
            <a:ext uri="{FF2B5EF4-FFF2-40B4-BE49-F238E27FC236}">
              <a16:creationId xmlns:a16="http://schemas.microsoft.com/office/drawing/2014/main" id="{4AA20978-1A72-45C6-8920-DBEDD54F358E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3" name="Text Box 68">
          <a:extLst>
            <a:ext uri="{FF2B5EF4-FFF2-40B4-BE49-F238E27FC236}">
              <a16:creationId xmlns:a16="http://schemas.microsoft.com/office/drawing/2014/main" id="{ABE74972-4572-4E92-9B32-D3BA8D8BA14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4" name="Text Box 69">
          <a:extLst>
            <a:ext uri="{FF2B5EF4-FFF2-40B4-BE49-F238E27FC236}">
              <a16:creationId xmlns:a16="http://schemas.microsoft.com/office/drawing/2014/main" id="{49925468-DB37-4C14-AD25-BB554D10C56A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5" name="Text Box 70">
          <a:extLst>
            <a:ext uri="{FF2B5EF4-FFF2-40B4-BE49-F238E27FC236}">
              <a16:creationId xmlns:a16="http://schemas.microsoft.com/office/drawing/2014/main" id="{6E8F4108-3BD6-4F4F-AD46-B3D66307904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6" name="Text Box 71">
          <a:extLst>
            <a:ext uri="{FF2B5EF4-FFF2-40B4-BE49-F238E27FC236}">
              <a16:creationId xmlns:a16="http://schemas.microsoft.com/office/drawing/2014/main" id="{1E88E74F-757C-475E-9E53-3E45F35E41C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7" name="Text Box 72">
          <a:extLst>
            <a:ext uri="{FF2B5EF4-FFF2-40B4-BE49-F238E27FC236}">
              <a16:creationId xmlns:a16="http://schemas.microsoft.com/office/drawing/2014/main" id="{86D62FC9-CBE0-4CA1-A92F-9107C45BDF31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1708" name="Text Box 73">
          <a:extLst>
            <a:ext uri="{FF2B5EF4-FFF2-40B4-BE49-F238E27FC236}">
              <a16:creationId xmlns:a16="http://schemas.microsoft.com/office/drawing/2014/main" id="{7FBA881B-CE28-42A2-8DD6-E2E7BA6390F7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09" name="Text Box 46">
          <a:extLst>
            <a:ext uri="{FF2B5EF4-FFF2-40B4-BE49-F238E27FC236}">
              <a16:creationId xmlns:a16="http://schemas.microsoft.com/office/drawing/2014/main" id="{DA19E079-2B3D-4B58-AB3F-E0E83D08FF94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10" name="Text Box 43">
          <a:extLst>
            <a:ext uri="{FF2B5EF4-FFF2-40B4-BE49-F238E27FC236}">
              <a16:creationId xmlns:a16="http://schemas.microsoft.com/office/drawing/2014/main" id="{9B318364-9037-4D16-BD30-493655E117E2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C956170A-66A5-45BF-9368-4F22900C6110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id="{B0F2F36F-7038-4D84-BA2A-5A925721D4C8}"/>
            </a:ext>
          </a:extLst>
        </xdr:cNvPr>
        <xdr:cNvSpPr txBox="1">
          <a:spLocks noChangeArrowheads="1"/>
        </xdr:cNvSpPr>
      </xdr:nvSpPr>
      <xdr:spPr bwMode="auto">
        <a:xfrm>
          <a:off x="3933825" y="19459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3" name="Text Box 68">
          <a:extLst>
            <a:ext uri="{FF2B5EF4-FFF2-40B4-BE49-F238E27FC236}">
              <a16:creationId xmlns:a16="http://schemas.microsoft.com/office/drawing/2014/main" id="{66F30214-99AB-4DC2-887D-04EE5327BB2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4" name="Text Box 69">
          <a:extLst>
            <a:ext uri="{FF2B5EF4-FFF2-40B4-BE49-F238E27FC236}">
              <a16:creationId xmlns:a16="http://schemas.microsoft.com/office/drawing/2014/main" id="{A1984A12-60BA-48F7-9980-335CF95AAD2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5" name="Text Box 70">
          <a:extLst>
            <a:ext uri="{FF2B5EF4-FFF2-40B4-BE49-F238E27FC236}">
              <a16:creationId xmlns:a16="http://schemas.microsoft.com/office/drawing/2014/main" id="{EC853887-D23F-4CB3-A3EC-FC85F5DFB8C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6" name="Text Box 71">
          <a:extLst>
            <a:ext uri="{FF2B5EF4-FFF2-40B4-BE49-F238E27FC236}">
              <a16:creationId xmlns:a16="http://schemas.microsoft.com/office/drawing/2014/main" id="{8262F04B-AE20-4573-9534-EB60EF635E6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7" name="Text Box 72">
          <a:extLst>
            <a:ext uri="{FF2B5EF4-FFF2-40B4-BE49-F238E27FC236}">
              <a16:creationId xmlns:a16="http://schemas.microsoft.com/office/drawing/2014/main" id="{EE84AF06-76EF-4465-A869-3DF20DA6216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18" name="Text Box 73">
          <a:extLst>
            <a:ext uri="{FF2B5EF4-FFF2-40B4-BE49-F238E27FC236}">
              <a16:creationId xmlns:a16="http://schemas.microsoft.com/office/drawing/2014/main" id="{1D0D71C0-3A1F-4065-AACD-5C2FE21CCA1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C753CD2F-9091-4CC8-AFDB-2044757AE25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20" name="Text Box 43">
          <a:extLst>
            <a:ext uri="{FF2B5EF4-FFF2-40B4-BE49-F238E27FC236}">
              <a16:creationId xmlns:a16="http://schemas.microsoft.com/office/drawing/2014/main" id="{5D1EC7D8-79C4-4BD0-987A-9FEFB628F27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21" name="Text Box 46">
          <a:extLst>
            <a:ext uri="{FF2B5EF4-FFF2-40B4-BE49-F238E27FC236}">
              <a16:creationId xmlns:a16="http://schemas.microsoft.com/office/drawing/2014/main" id="{836DD19B-24A6-4E2A-B9F3-B3D0B31B1F5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22" name="Text Box 43">
          <a:extLst>
            <a:ext uri="{FF2B5EF4-FFF2-40B4-BE49-F238E27FC236}">
              <a16:creationId xmlns:a16="http://schemas.microsoft.com/office/drawing/2014/main" id="{9995537B-B509-4C3B-A3A6-556F42FB8DD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A8589F9A-C419-48C2-BF7D-C4EB1F8AD198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724" name="Text Box 11">
          <a:extLst>
            <a:ext uri="{FF2B5EF4-FFF2-40B4-BE49-F238E27FC236}">
              <a16:creationId xmlns:a16="http://schemas.microsoft.com/office/drawing/2014/main" id="{BC06D221-D9D7-409A-9149-3EE8C22E1945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25" name="Text Box 65">
          <a:extLst>
            <a:ext uri="{FF2B5EF4-FFF2-40B4-BE49-F238E27FC236}">
              <a16:creationId xmlns:a16="http://schemas.microsoft.com/office/drawing/2014/main" id="{F7B50131-1A1E-4126-AA96-C89BC6246CF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26" name="Text Box 91">
          <a:extLst>
            <a:ext uri="{FF2B5EF4-FFF2-40B4-BE49-F238E27FC236}">
              <a16:creationId xmlns:a16="http://schemas.microsoft.com/office/drawing/2014/main" id="{7A6A4F9C-460E-42FA-9499-A75D3D4E86A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27" name="Text Box 65">
          <a:extLst>
            <a:ext uri="{FF2B5EF4-FFF2-40B4-BE49-F238E27FC236}">
              <a16:creationId xmlns:a16="http://schemas.microsoft.com/office/drawing/2014/main" id="{FA54DE48-2D89-4475-8D12-095F6EBABFF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28" name="Text Box 91">
          <a:extLst>
            <a:ext uri="{FF2B5EF4-FFF2-40B4-BE49-F238E27FC236}">
              <a16:creationId xmlns:a16="http://schemas.microsoft.com/office/drawing/2014/main" id="{0B7AD752-96C3-4D6D-952C-559901D98A2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729" name="Text Box 46">
          <a:extLst>
            <a:ext uri="{FF2B5EF4-FFF2-40B4-BE49-F238E27FC236}">
              <a16:creationId xmlns:a16="http://schemas.microsoft.com/office/drawing/2014/main" id="{3107C65B-3CCD-4CE3-9BFE-01ED30423C74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730" name="Text Box 43">
          <a:extLst>
            <a:ext uri="{FF2B5EF4-FFF2-40B4-BE49-F238E27FC236}">
              <a16:creationId xmlns:a16="http://schemas.microsoft.com/office/drawing/2014/main" id="{ECE8B912-2EA4-44FF-B791-2813A242E4B8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1" name="Text Box 68">
          <a:extLst>
            <a:ext uri="{FF2B5EF4-FFF2-40B4-BE49-F238E27FC236}">
              <a16:creationId xmlns:a16="http://schemas.microsoft.com/office/drawing/2014/main" id="{AAF95E3C-84E6-4A14-96BA-AAD1C775600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2" name="Text Box 69">
          <a:extLst>
            <a:ext uri="{FF2B5EF4-FFF2-40B4-BE49-F238E27FC236}">
              <a16:creationId xmlns:a16="http://schemas.microsoft.com/office/drawing/2014/main" id="{DDEFC652-FC88-41DB-AF20-180B555ACBE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3" name="Text Box 70">
          <a:extLst>
            <a:ext uri="{FF2B5EF4-FFF2-40B4-BE49-F238E27FC236}">
              <a16:creationId xmlns:a16="http://schemas.microsoft.com/office/drawing/2014/main" id="{FBE5F093-0385-42B8-8A23-FE52B246B35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4" name="Text Box 71">
          <a:extLst>
            <a:ext uri="{FF2B5EF4-FFF2-40B4-BE49-F238E27FC236}">
              <a16:creationId xmlns:a16="http://schemas.microsoft.com/office/drawing/2014/main" id="{C984834F-0E69-4A53-944E-985FD94FA5C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5" name="Text Box 72">
          <a:extLst>
            <a:ext uri="{FF2B5EF4-FFF2-40B4-BE49-F238E27FC236}">
              <a16:creationId xmlns:a16="http://schemas.microsoft.com/office/drawing/2014/main" id="{66434130-9C20-4E33-99EC-8743B34622F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36" name="Text Box 73">
          <a:extLst>
            <a:ext uri="{FF2B5EF4-FFF2-40B4-BE49-F238E27FC236}">
              <a16:creationId xmlns:a16="http://schemas.microsoft.com/office/drawing/2014/main" id="{B188B25B-F46D-437A-AD2A-F7EB4A6175D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37" name="Text Box 46">
          <a:extLst>
            <a:ext uri="{FF2B5EF4-FFF2-40B4-BE49-F238E27FC236}">
              <a16:creationId xmlns:a16="http://schemas.microsoft.com/office/drawing/2014/main" id="{CF0596C6-29C6-4C43-B97A-267FF2C8F67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38" name="Text Box 43">
          <a:extLst>
            <a:ext uri="{FF2B5EF4-FFF2-40B4-BE49-F238E27FC236}">
              <a16:creationId xmlns:a16="http://schemas.microsoft.com/office/drawing/2014/main" id="{19FF301B-F818-4FB2-8A9E-143AD63DEAE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9A68DFC6-94A8-49BE-BBE6-439C871386E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822618C1-AA47-4014-AC8D-1A8D73BA7C6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1" name="Text Box 68">
          <a:extLst>
            <a:ext uri="{FF2B5EF4-FFF2-40B4-BE49-F238E27FC236}">
              <a16:creationId xmlns:a16="http://schemas.microsoft.com/office/drawing/2014/main" id="{88214714-901C-424F-870A-32664259986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2" name="Text Box 69">
          <a:extLst>
            <a:ext uri="{FF2B5EF4-FFF2-40B4-BE49-F238E27FC236}">
              <a16:creationId xmlns:a16="http://schemas.microsoft.com/office/drawing/2014/main" id="{08CD9B8C-2EA7-4F63-A526-B59A978F287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3" name="Text Box 70">
          <a:extLst>
            <a:ext uri="{FF2B5EF4-FFF2-40B4-BE49-F238E27FC236}">
              <a16:creationId xmlns:a16="http://schemas.microsoft.com/office/drawing/2014/main" id="{61D62D11-862C-49E1-B487-7A029CA0021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4" name="Text Box 71">
          <a:extLst>
            <a:ext uri="{FF2B5EF4-FFF2-40B4-BE49-F238E27FC236}">
              <a16:creationId xmlns:a16="http://schemas.microsoft.com/office/drawing/2014/main" id="{59D92479-C9E7-42D8-A52C-F72F5AD27F8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5" name="Text Box 72">
          <a:extLst>
            <a:ext uri="{FF2B5EF4-FFF2-40B4-BE49-F238E27FC236}">
              <a16:creationId xmlns:a16="http://schemas.microsoft.com/office/drawing/2014/main" id="{67A9725F-C197-4A40-B2C3-4CC950E9C89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46" name="Text Box 73">
          <a:extLst>
            <a:ext uri="{FF2B5EF4-FFF2-40B4-BE49-F238E27FC236}">
              <a16:creationId xmlns:a16="http://schemas.microsoft.com/office/drawing/2014/main" id="{33DB926E-B871-4463-9AF9-3B857A0411A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ED02D9AA-BD77-45FC-9BF7-37AD6B1C753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48" name="Text Box 43">
          <a:extLst>
            <a:ext uri="{FF2B5EF4-FFF2-40B4-BE49-F238E27FC236}">
              <a16:creationId xmlns:a16="http://schemas.microsoft.com/office/drawing/2014/main" id="{F45F424D-B50E-4828-9CA9-5D5316F7F34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66F98E0E-54FA-421B-8EAE-D24E10AE33B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33C5A1A8-41D0-4C0D-80D6-E613FD29078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1" name="Text Box 68">
          <a:extLst>
            <a:ext uri="{FF2B5EF4-FFF2-40B4-BE49-F238E27FC236}">
              <a16:creationId xmlns:a16="http://schemas.microsoft.com/office/drawing/2014/main" id="{9C4AAE35-CBD1-4AAB-94B2-8D974279895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2" name="Text Box 69">
          <a:extLst>
            <a:ext uri="{FF2B5EF4-FFF2-40B4-BE49-F238E27FC236}">
              <a16:creationId xmlns:a16="http://schemas.microsoft.com/office/drawing/2014/main" id="{1B13EF0C-86A3-4CE6-8837-258CFECAE04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3" name="Text Box 70">
          <a:extLst>
            <a:ext uri="{FF2B5EF4-FFF2-40B4-BE49-F238E27FC236}">
              <a16:creationId xmlns:a16="http://schemas.microsoft.com/office/drawing/2014/main" id="{1184D4EE-CD72-4FE0-899B-3AC9E2BF38C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4" name="Text Box 71">
          <a:extLst>
            <a:ext uri="{FF2B5EF4-FFF2-40B4-BE49-F238E27FC236}">
              <a16:creationId xmlns:a16="http://schemas.microsoft.com/office/drawing/2014/main" id="{CB429B57-A02A-4524-832C-5502E8ED7F8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5" name="Text Box 72">
          <a:extLst>
            <a:ext uri="{FF2B5EF4-FFF2-40B4-BE49-F238E27FC236}">
              <a16:creationId xmlns:a16="http://schemas.microsoft.com/office/drawing/2014/main" id="{EF5A9474-1949-4F3A-B838-53514803116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56" name="Text Box 73">
          <a:extLst>
            <a:ext uri="{FF2B5EF4-FFF2-40B4-BE49-F238E27FC236}">
              <a16:creationId xmlns:a16="http://schemas.microsoft.com/office/drawing/2014/main" id="{70C23C49-7F8A-491A-8E5B-C6F751B6E7D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57" name="Text Box 46">
          <a:extLst>
            <a:ext uri="{FF2B5EF4-FFF2-40B4-BE49-F238E27FC236}">
              <a16:creationId xmlns:a16="http://schemas.microsoft.com/office/drawing/2014/main" id="{79947D91-EE7C-434E-8A31-BBD5029358D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58" name="Text Box 43">
          <a:extLst>
            <a:ext uri="{FF2B5EF4-FFF2-40B4-BE49-F238E27FC236}">
              <a16:creationId xmlns:a16="http://schemas.microsoft.com/office/drawing/2014/main" id="{4E606C69-FF99-451B-B99C-73F58160D92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59" name="Text Box 46">
          <a:extLst>
            <a:ext uri="{FF2B5EF4-FFF2-40B4-BE49-F238E27FC236}">
              <a16:creationId xmlns:a16="http://schemas.microsoft.com/office/drawing/2014/main" id="{D6585805-DB7F-4263-9C22-86A5214D626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6A516BC0-3621-4BAB-BA23-561644CD2F5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B2FAC409-F60F-4ED0-A3D0-4EEAA744459C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762" name="Text Box 11">
          <a:extLst>
            <a:ext uri="{FF2B5EF4-FFF2-40B4-BE49-F238E27FC236}">
              <a16:creationId xmlns:a16="http://schemas.microsoft.com/office/drawing/2014/main" id="{FC933989-8104-47F4-8036-DF9DB027AE23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63" name="Text Box 65">
          <a:extLst>
            <a:ext uri="{FF2B5EF4-FFF2-40B4-BE49-F238E27FC236}">
              <a16:creationId xmlns:a16="http://schemas.microsoft.com/office/drawing/2014/main" id="{E14AB450-31E1-4029-B857-6BDE62FCB2D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64" name="Text Box 91">
          <a:extLst>
            <a:ext uri="{FF2B5EF4-FFF2-40B4-BE49-F238E27FC236}">
              <a16:creationId xmlns:a16="http://schemas.microsoft.com/office/drawing/2014/main" id="{BE353755-AE41-464A-B75D-71BE046859A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65" name="Text Box 65">
          <a:extLst>
            <a:ext uri="{FF2B5EF4-FFF2-40B4-BE49-F238E27FC236}">
              <a16:creationId xmlns:a16="http://schemas.microsoft.com/office/drawing/2014/main" id="{60923371-7252-4D3D-ADFC-FE1A02FC14C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766" name="Text Box 91">
          <a:extLst>
            <a:ext uri="{FF2B5EF4-FFF2-40B4-BE49-F238E27FC236}">
              <a16:creationId xmlns:a16="http://schemas.microsoft.com/office/drawing/2014/main" id="{2DD988EC-51A4-4D88-9890-D7C525F24F3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64352742-E409-4EAB-8C2A-269822DD5C46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AA44AACE-C1AB-4DCA-9F90-D152F94E9D7E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69" name="Text Box 68">
          <a:extLst>
            <a:ext uri="{FF2B5EF4-FFF2-40B4-BE49-F238E27FC236}">
              <a16:creationId xmlns:a16="http://schemas.microsoft.com/office/drawing/2014/main" id="{9D037DF8-1513-49AA-B552-9ED208605BA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0" name="Text Box 69">
          <a:extLst>
            <a:ext uri="{FF2B5EF4-FFF2-40B4-BE49-F238E27FC236}">
              <a16:creationId xmlns:a16="http://schemas.microsoft.com/office/drawing/2014/main" id="{51AD36C3-520A-4621-968A-AEC82BBBDC0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1" name="Text Box 70">
          <a:extLst>
            <a:ext uri="{FF2B5EF4-FFF2-40B4-BE49-F238E27FC236}">
              <a16:creationId xmlns:a16="http://schemas.microsoft.com/office/drawing/2014/main" id="{84262F41-610C-4AB1-AB67-36176EC04A2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2" name="Text Box 71">
          <a:extLst>
            <a:ext uri="{FF2B5EF4-FFF2-40B4-BE49-F238E27FC236}">
              <a16:creationId xmlns:a16="http://schemas.microsoft.com/office/drawing/2014/main" id="{F58AD54D-34E8-4F55-81C9-6C93B65AD6B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3" name="Text Box 72">
          <a:extLst>
            <a:ext uri="{FF2B5EF4-FFF2-40B4-BE49-F238E27FC236}">
              <a16:creationId xmlns:a16="http://schemas.microsoft.com/office/drawing/2014/main" id="{800B66D8-252E-4C89-8FCF-274C40A561F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4" name="Text Box 73">
          <a:extLst>
            <a:ext uri="{FF2B5EF4-FFF2-40B4-BE49-F238E27FC236}">
              <a16:creationId xmlns:a16="http://schemas.microsoft.com/office/drawing/2014/main" id="{A4F1E286-C245-427F-B338-BF8B7267489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08A2F672-3386-4007-8EF2-818307603C6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76" name="Text Box 43">
          <a:extLst>
            <a:ext uri="{FF2B5EF4-FFF2-40B4-BE49-F238E27FC236}">
              <a16:creationId xmlns:a16="http://schemas.microsoft.com/office/drawing/2014/main" id="{42AA9350-5E4B-420A-8EDF-2DED428F9C4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A34CAAE2-331F-44EB-B2F3-755C59900E0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348FD546-373A-486C-8338-121622B111B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3B7A31B1-E807-4AD2-8414-053474DE88F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C815BF75-E3AF-4340-8F3C-2513ADB4301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C58C97D2-7A90-406D-8942-F70DDE89FCA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7F667020-2964-48D7-9AAC-039F6AB32F1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899A4CAB-D05F-4D1F-8844-A368E7C41F1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916428A9-0C17-4AB4-912F-7B62865C978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2773F489-C7E0-4793-A11C-E1A88078963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0203D17D-F0DB-460E-B833-85D8AEDE6A0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8BA55646-F62E-41F5-AAFE-F6F09929FEB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2882ED90-76DE-4BCE-94DC-C7FBE9900B0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32E8D591-7518-431E-A9E1-372ACB88D4E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8EBFB1FC-6A56-4508-9EE4-82B3C43AEC4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D21071C5-20B8-474D-933A-3F7F098DD01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16AC8E01-E9CD-4DFF-846F-9EFE10AC765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48859CFB-3A17-4A24-8B81-1AFFB91B2CF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C41B3321-5A8F-4510-9C9B-F7F63BF26E4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9378B18E-57B9-440E-95EF-D9D076C4399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716272B7-EA61-4BC5-A262-F53345F7E3F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72ECB7CE-D341-4A48-995B-F0C67DF44D2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E958BB99-301F-4487-A4AA-0382AFC7EF3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1A803431-C5E2-465B-9D51-D4DB74DFA91C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800" name="Text Box 11">
          <a:extLst>
            <a:ext uri="{FF2B5EF4-FFF2-40B4-BE49-F238E27FC236}">
              <a16:creationId xmlns:a16="http://schemas.microsoft.com/office/drawing/2014/main" id="{BF32037E-D493-453A-817E-23D230F3919C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01" name="Text Box 65">
          <a:extLst>
            <a:ext uri="{FF2B5EF4-FFF2-40B4-BE49-F238E27FC236}">
              <a16:creationId xmlns:a16="http://schemas.microsoft.com/office/drawing/2014/main" id="{21DCB188-959A-4794-A817-9CE34C12613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02" name="Text Box 91">
          <a:extLst>
            <a:ext uri="{FF2B5EF4-FFF2-40B4-BE49-F238E27FC236}">
              <a16:creationId xmlns:a16="http://schemas.microsoft.com/office/drawing/2014/main" id="{04635571-AD3F-4FFA-BA89-2C7CD3AD0C0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03" name="Text Box 65">
          <a:extLst>
            <a:ext uri="{FF2B5EF4-FFF2-40B4-BE49-F238E27FC236}">
              <a16:creationId xmlns:a16="http://schemas.microsoft.com/office/drawing/2014/main" id="{4CCE470F-47B8-4375-872A-B3B58BFFA31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04" name="Text Box 91">
          <a:extLst>
            <a:ext uri="{FF2B5EF4-FFF2-40B4-BE49-F238E27FC236}">
              <a16:creationId xmlns:a16="http://schemas.microsoft.com/office/drawing/2014/main" id="{7B9D43A5-FBD8-42C9-95D4-26642BB25D1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1CFFB7B4-CB0E-4FDF-B9CF-01329F0AFB7D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8A5D5000-8DDD-4D9F-B0C5-43995DE48566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07" name="Text Box 68">
          <a:extLst>
            <a:ext uri="{FF2B5EF4-FFF2-40B4-BE49-F238E27FC236}">
              <a16:creationId xmlns:a16="http://schemas.microsoft.com/office/drawing/2014/main" id="{1E5F2C94-CDA1-4761-AB6E-CF1A55781E2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08" name="Text Box 69">
          <a:extLst>
            <a:ext uri="{FF2B5EF4-FFF2-40B4-BE49-F238E27FC236}">
              <a16:creationId xmlns:a16="http://schemas.microsoft.com/office/drawing/2014/main" id="{601FA7B2-9D12-4596-A92D-9853C615A08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09" name="Text Box 70">
          <a:extLst>
            <a:ext uri="{FF2B5EF4-FFF2-40B4-BE49-F238E27FC236}">
              <a16:creationId xmlns:a16="http://schemas.microsoft.com/office/drawing/2014/main" id="{5F52F3D7-DE88-4428-A123-5136AB65742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0" name="Text Box 71">
          <a:extLst>
            <a:ext uri="{FF2B5EF4-FFF2-40B4-BE49-F238E27FC236}">
              <a16:creationId xmlns:a16="http://schemas.microsoft.com/office/drawing/2014/main" id="{B00C9554-0D48-4239-A5BC-6032E8283A5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1" name="Text Box 72">
          <a:extLst>
            <a:ext uri="{FF2B5EF4-FFF2-40B4-BE49-F238E27FC236}">
              <a16:creationId xmlns:a16="http://schemas.microsoft.com/office/drawing/2014/main" id="{C8E37AB6-6AC8-4A42-843D-CD4635697E7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2" name="Text Box 73">
          <a:extLst>
            <a:ext uri="{FF2B5EF4-FFF2-40B4-BE49-F238E27FC236}">
              <a16:creationId xmlns:a16="http://schemas.microsoft.com/office/drawing/2014/main" id="{0E8669B2-C593-44F8-B4D4-76446D8E6F5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13" name="Text Box 46">
          <a:extLst>
            <a:ext uri="{FF2B5EF4-FFF2-40B4-BE49-F238E27FC236}">
              <a16:creationId xmlns:a16="http://schemas.microsoft.com/office/drawing/2014/main" id="{37CB53C5-A1FD-4806-B916-6F5DE0C264C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14" name="Text Box 43">
          <a:extLst>
            <a:ext uri="{FF2B5EF4-FFF2-40B4-BE49-F238E27FC236}">
              <a16:creationId xmlns:a16="http://schemas.microsoft.com/office/drawing/2014/main" id="{1ED784EA-042E-45E8-A105-C6523B1B4A4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0061B668-00DA-4BFF-B254-FB7136ACACE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6C1951E7-4AA8-4D58-B136-1280074DF03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A7D6F4BF-BD46-4757-B6FE-0D91BF8319F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63E4ED5A-2A2E-42BE-80DE-98CF484FCF8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0CF72A0-5587-4D60-8DA1-B7DD74EB5FE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7680A82A-E88D-4F97-8FCE-3BF9FDCFA03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D887F5AE-CBD7-44ED-A282-D9343C7E715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796A4ED1-8A85-47F0-937D-8D921A36647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EC9F157A-E3D7-4E5A-80A6-A5DEA698E9D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9375A883-BB8C-42CA-A134-62572F3F8AC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32F6D0FA-490A-469C-B7C3-7D4D8EBEA57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C09F5E6F-3798-47C6-BC6D-994B74CCE99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3927FD50-8E31-483D-9973-43E913C3E4F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CDE88C9-165C-4CD9-AEA5-6FA072BA703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670A759F-9BBA-4596-B24D-27F4D3706D1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A67E6C7E-31D6-44A8-9952-C5548F142CB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19FEF91E-CFA4-4213-8C65-A6770B9884D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9BB69C3D-C611-4B18-A5E9-461515618C6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4B075226-BC97-493F-A538-96DF06BB069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884EC8BB-8947-4A12-9D75-B13C56FF40F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E040C8A3-3277-4294-A11B-22EC9F94AE7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75A91360-9B53-40CF-92B9-1CFBDAF44DD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37" name="Text Box 65">
          <a:extLst>
            <a:ext uri="{FF2B5EF4-FFF2-40B4-BE49-F238E27FC236}">
              <a16:creationId xmlns:a16="http://schemas.microsoft.com/office/drawing/2014/main" id="{C6CFA637-19E1-41EE-8C4D-B2E7EC2D91F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38" name="Text Box 91">
          <a:extLst>
            <a:ext uri="{FF2B5EF4-FFF2-40B4-BE49-F238E27FC236}">
              <a16:creationId xmlns:a16="http://schemas.microsoft.com/office/drawing/2014/main" id="{38226185-9DDE-471F-A59B-F00D1A17A30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39" name="Text Box 65">
          <a:extLst>
            <a:ext uri="{FF2B5EF4-FFF2-40B4-BE49-F238E27FC236}">
              <a16:creationId xmlns:a16="http://schemas.microsoft.com/office/drawing/2014/main" id="{AE2B7609-1677-48BC-854F-6FE99A50F16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40" name="Text Box 91">
          <a:extLst>
            <a:ext uri="{FF2B5EF4-FFF2-40B4-BE49-F238E27FC236}">
              <a16:creationId xmlns:a16="http://schemas.microsoft.com/office/drawing/2014/main" id="{49C1F2C4-E307-4C3B-9417-FA7695DD6FE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8FFDFF1A-DFAD-400D-A65F-CE1BC3086C90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42" name="Text Box 43">
          <a:extLst>
            <a:ext uri="{FF2B5EF4-FFF2-40B4-BE49-F238E27FC236}">
              <a16:creationId xmlns:a16="http://schemas.microsoft.com/office/drawing/2014/main" id="{9191B3A2-0B5B-49A1-90E9-7BBC897A88DE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3" name="Text Box 68">
          <a:extLst>
            <a:ext uri="{FF2B5EF4-FFF2-40B4-BE49-F238E27FC236}">
              <a16:creationId xmlns:a16="http://schemas.microsoft.com/office/drawing/2014/main" id="{D98EA2B4-EEEB-4014-B3A7-CE77A691127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4" name="Text Box 69">
          <a:extLst>
            <a:ext uri="{FF2B5EF4-FFF2-40B4-BE49-F238E27FC236}">
              <a16:creationId xmlns:a16="http://schemas.microsoft.com/office/drawing/2014/main" id="{9740C6AB-7ABC-42C3-9660-7A5C05D6858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5" name="Text Box 70">
          <a:extLst>
            <a:ext uri="{FF2B5EF4-FFF2-40B4-BE49-F238E27FC236}">
              <a16:creationId xmlns:a16="http://schemas.microsoft.com/office/drawing/2014/main" id="{B87DFFDC-781C-4445-A6D1-B9DBBAC2B0A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6" name="Text Box 71">
          <a:extLst>
            <a:ext uri="{FF2B5EF4-FFF2-40B4-BE49-F238E27FC236}">
              <a16:creationId xmlns:a16="http://schemas.microsoft.com/office/drawing/2014/main" id="{E7F9E673-A0A8-4B55-BAF5-E4959FE4933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7" name="Text Box 72">
          <a:extLst>
            <a:ext uri="{FF2B5EF4-FFF2-40B4-BE49-F238E27FC236}">
              <a16:creationId xmlns:a16="http://schemas.microsoft.com/office/drawing/2014/main" id="{98584753-0120-4A13-A0CB-2F17AFA37DA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48" name="Text Box 73">
          <a:extLst>
            <a:ext uri="{FF2B5EF4-FFF2-40B4-BE49-F238E27FC236}">
              <a16:creationId xmlns:a16="http://schemas.microsoft.com/office/drawing/2014/main" id="{F2617FE4-329C-4EA7-854D-6EDB7612DEA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49" name="Text Box 46">
          <a:extLst>
            <a:ext uri="{FF2B5EF4-FFF2-40B4-BE49-F238E27FC236}">
              <a16:creationId xmlns:a16="http://schemas.microsoft.com/office/drawing/2014/main" id="{9D535205-B0DE-4DB1-B0ED-F97672E21D3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2C97188C-D7A2-4630-9236-B2BEF6F72F0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3074440B-44D7-4D43-914A-A143C60B1C9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52" name="Text Box 43">
          <a:extLst>
            <a:ext uri="{FF2B5EF4-FFF2-40B4-BE49-F238E27FC236}">
              <a16:creationId xmlns:a16="http://schemas.microsoft.com/office/drawing/2014/main" id="{9C96308E-0937-42A8-BBE8-06EB421AAE6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3" name="Text Box 68">
          <a:extLst>
            <a:ext uri="{FF2B5EF4-FFF2-40B4-BE49-F238E27FC236}">
              <a16:creationId xmlns:a16="http://schemas.microsoft.com/office/drawing/2014/main" id="{E327649C-2F9E-4298-A8BC-6ED8B2F6C8E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4" name="Text Box 69">
          <a:extLst>
            <a:ext uri="{FF2B5EF4-FFF2-40B4-BE49-F238E27FC236}">
              <a16:creationId xmlns:a16="http://schemas.microsoft.com/office/drawing/2014/main" id="{3DD3208D-915A-457B-9887-5F2C9B2E436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5" name="Text Box 70">
          <a:extLst>
            <a:ext uri="{FF2B5EF4-FFF2-40B4-BE49-F238E27FC236}">
              <a16:creationId xmlns:a16="http://schemas.microsoft.com/office/drawing/2014/main" id="{536AFFE6-FB49-4188-9BAE-BD8D329C877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6" name="Text Box 71">
          <a:extLst>
            <a:ext uri="{FF2B5EF4-FFF2-40B4-BE49-F238E27FC236}">
              <a16:creationId xmlns:a16="http://schemas.microsoft.com/office/drawing/2014/main" id="{EF202C19-159D-4D13-AC11-4D4EBE2CB92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7" name="Text Box 72">
          <a:extLst>
            <a:ext uri="{FF2B5EF4-FFF2-40B4-BE49-F238E27FC236}">
              <a16:creationId xmlns:a16="http://schemas.microsoft.com/office/drawing/2014/main" id="{5221A12A-9F40-48FF-A852-E672E74B8C5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58" name="Text Box 73">
          <a:extLst>
            <a:ext uri="{FF2B5EF4-FFF2-40B4-BE49-F238E27FC236}">
              <a16:creationId xmlns:a16="http://schemas.microsoft.com/office/drawing/2014/main" id="{CDE6FE5B-9608-4BCD-B769-FD0BDE282CC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D7F610DA-D1C1-42D6-97AC-1C378DEBA9C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2A961AAE-FE63-47BD-A2AB-C7EB4ADABFB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01FD321B-0D77-4D3C-B6F6-7CF8B29ACDA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2" name="Text Box 68">
          <a:extLst>
            <a:ext uri="{FF2B5EF4-FFF2-40B4-BE49-F238E27FC236}">
              <a16:creationId xmlns:a16="http://schemas.microsoft.com/office/drawing/2014/main" id="{593175DE-6AB1-4A91-86C2-9B0B5E78A4E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3" name="Text Box 69">
          <a:extLst>
            <a:ext uri="{FF2B5EF4-FFF2-40B4-BE49-F238E27FC236}">
              <a16:creationId xmlns:a16="http://schemas.microsoft.com/office/drawing/2014/main" id="{2918ED5E-F8B4-4A3B-BDDA-19B4DD3A698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4" name="Text Box 70">
          <a:extLst>
            <a:ext uri="{FF2B5EF4-FFF2-40B4-BE49-F238E27FC236}">
              <a16:creationId xmlns:a16="http://schemas.microsoft.com/office/drawing/2014/main" id="{FD184BDB-7AAF-41F9-B47A-8822B12E1DA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5" name="Text Box 71">
          <a:extLst>
            <a:ext uri="{FF2B5EF4-FFF2-40B4-BE49-F238E27FC236}">
              <a16:creationId xmlns:a16="http://schemas.microsoft.com/office/drawing/2014/main" id="{0B4CFC86-45FB-4C64-B7E5-A1E029A8601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6" name="Text Box 72">
          <a:extLst>
            <a:ext uri="{FF2B5EF4-FFF2-40B4-BE49-F238E27FC236}">
              <a16:creationId xmlns:a16="http://schemas.microsoft.com/office/drawing/2014/main" id="{8B2BBB14-5BE2-43E8-A876-D552000DCDA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867" name="Text Box 73">
          <a:extLst>
            <a:ext uri="{FF2B5EF4-FFF2-40B4-BE49-F238E27FC236}">
              <a16:creationId xmlns:a16="http://schemas.microsoft.com/office/drawing/2014/main" id="{C2AD4338-C8D3-43D8-98C4-B87AFB4A884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6EF39382-1F08-4109-ACB5-052532934C6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69" name="Text Box 43">
          <a:extLst>
            <a:ext uri="{FF2B5EF4-FFF2-40B4-BE49-F238E27FC236}">
              <a16:creationId xmlns:a16="http://schemas.microsoft.com/office/drawing/2014/main" id="{9B834FB3-5B6B-4EB7-BE6C-4ED38B15ADA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70" name="Text Box 46">
          <a:extLst>
            <a:ext uri="{FF2B5EF4-FFF2-40B4-BE49-F238E27FC236}">
              <a16:creationId xmlns:a16="http://schemas.microsoft.com/office/drawing/2014/main" id="{E6434491-4A07-47B8-8488-9EE56E91F13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71" name="Text Box 43">
          <a:extLst>
            <a:ext uri="{FF2B5EF4-FFF2-40B4-BE49-F238E27FC236}">
              <a16:creationId xmlns:a16="http://schemas.microsoft.com/office/drawing/2014/main" id="{5B4CDC36-AE86-4F04-A249-04F07502660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872" name="Text Box 10">
          <a:extLst>
            <a:ext uri="{FF2B5EF4-FFF2-40B4-BE49-F238E27FC236}">
              <a16:creationId xmlns:a16="http://schemas.microsoft.com/office/drawing/2014/main" id="{EF99BE32-2592-4E78-8BFD-3618064DAFE0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873" name="Text Box 11">
          <a:extLst>
            <a:ext uri="{FF2B5EF4-FFF2-40B4-BE49-F238E27FC236}">
              <a16:creationId xmlns:a16="http://schemas.microsoft.com/office/drawing/2014/main" id="{0D67439C-8E18-4BB9-B40A-7225B6B4CAD4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74" name="Text Box 65">
          <a:extLst>
            <a:ext uri="{FF2B5EF4-FFF2-40B4-BE49-F238E27FC236}">
              <a16:creationId xmlns:a16="http://schemas.microsoft.com/office/drawing/2014/main" id="{DE031B9F-7DE7-48DF-8D88-C9A057A3D20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75" name="Text Box 91">
          <a:extLst>
            <a:ext uri="{FF2B5EF4-FFF2-40B4-BE49-F238E27FC236}">
              <a16:creationId xmlns:a16="http://schemas.microsoft.com/office/drawing/2014/main" id="{054BFF91-AB29-4236-86C0-BDE6A6AEDA3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76" name="Text Box 65">
          <a:extLst>
            <a:ext uri="{FF2B5EF4-FFF2-40B4-BE49-F238E27FC236}">
              <a16:creationId xmlns:a16="http://schemas.microsoft.com/office/drawing/2014/main" id="{9FD6637D-D423-41D9-90F3-89E285EE162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877" name="Text Box 91">
          <a:extLst>
            <a:ext uri="{FF2B5EF4-FFF2-40B4-BE49-F238E27FC236}">
              <a16:creationId xmlns:a16="http://schemas.microsoft.com/office/drawing/2014/main" id="{ACC08427-6BC1-4542-8789-3FF6D92D2DA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78" name="Text Box 46">
          <a:extLst>
            <a:ext uri="{FF2B5EF4-FFF2-40B4-BE49-F238E27FC236}">
              <a16:creationId xmlns:a16="http://schemas.microsoft.com/office/drawing/2014/main" id="{6A1C2CEF-F007-4C39-9DBA-D59D0982FD16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879" name="Text Box 43">
          <a:extLst>
            <a:ext uri="{FF2B5EF4-FFF2-40B4-BE49-F238E27FC236}">
              <a16:creationId xmlns:a16="http://schemas.microsoft.com/office/drawing/2014/main" id="{4398E609-B28F-4319-B37A-1FBCE2D23825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0" name="Text Box 68">
          <a:extLst>
            <a:ext uri="{FF2B5EF4-FFF2-40B4-BE49-F238E27FC236}">
              <a16:creationId xmlns:a16="http://schemas.microsoft.com/office/drawing/2014/main" id="{77AEC9E9-6842-406E-B657-41295EF7FDE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1" name="Text Box 69">
          <a:extLst>
            <a:ext uri="{FF2B5EF4-FFF2-40B4-BE49-F238E27FC236}">
              <a16:creationId xmlns:a16="http://schemas.microsoft.com/office/drawing/2014/main" id="{A64FF265-6668-4B4E-884E-E3DADE69F35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2" name="Text Box 70">
          <a:extLst>
            <a:ext uri="{FF2B5EF4-FFF2-40B4-BE49-F238E27FC236}">
              <a16:creationId xmlns:a16="http://schemas.microsoft.com/office/drawing/2014/main" id="{95DBDFEE-BDCD-4270-9A4D-42D8D83DF34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3" name="Text Box 71">
          <a:extLst>
            <a:ext uri="{FF2B5EF4-FFF2-40B4-BE49-F238E27FC236}">
              <a16:creationId xmlns:a16="http://schemas.microsoft.com/office/drawing/2014/main" id="{E4ADC40D-4D5B-421B-B728-CD154F82EC3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4" name="Text Box 72">
          <a:extLst>
            <a:ext uri="{FF2B5EF4-FFF2-40B4-BE49-F238E27FC236}">
              <a16:creationId xmlns:a16="http://schemas.microsoft.com/office/drawing/2014/main" id="{99F19E71-3E45-49E1-8511-AF10728D804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85" name="Text Box 73">
          <a:extLst>
            <a:ext uri="{FF2B5EF4-FFF2-40B4-BE49-F238E27FC236}">
              <a16:creationId xmlns:a16="http://schemas.microsoft.com/office/drawing/2014/main" id="{05B1A116-D65F-4A7A-946A-C2B7FEF7052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5E867254-5178-4808-8816-148FBF38E74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B5E9EFA5-B802-4157-A712-BC6F24CDFCF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88" name="Text Box 46">
          <a:extLst>
            <a:ext uri="{FF2B5EF4-FFF2-40B4-BE49-F238E27FC236}">
              <a16:creationId xmlns:a16="http://schemas.microsoft.com/office/drawing/2014/main" id="{2225EF6F-39E5-4ABE-9C6F-89CD85BE3B5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89" name="Text Box 43">
          <a:extLst>
            <a:ext uri="{FF2B5EF4-FFF2-40B4-BE49-F238E27FC236}">
              <a16:creationId xmlns:a16="http://schemas.microsoft.com/office/drawing/2014/main" id="{2AD0A84B-687E-40A0-B526-C84D991E0F0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0" name="Text Box 68">
          <a:extLst>
            <a:ext uri="{FF2B5EF4-FFF2-40B4-BE49-F238E27FC236}">
              <a16:creationId xmlns:a16="http://schemas.microsoft.com/office/drawing/2014/main" id="{F3C59B50-34D1-49F7-ACE4-99CEDEE9614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1" name="Text Box 69">
          <a:extLst>
            <a:ext uri="{FF2B5EF4-FFF2-40B4-BE49-F238E27FC236}">
              <a16:creationId xmlns:a16="http://schemas.microsoft.com/office/drawing/2014/main" id="{E85BB7A2-F3E6-4211-AAE2-12D8E92AED11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2" name="Text Box 70">
          <a:extLst>
            <a:ext uri="{FF2B5EF4-FFF2-40B4-BE49-F238E27FC236}">
              <a16:creationId xmlns:a16="http://schemas.microsoft.com/office/drawing/2014/main" id="{80886805-0EEC-4562-821C-6F0C326BD20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3" name="Text Box 71">
          <a:extLst>
            <a:ext uri="{FF2B5EF4-FFF2-40B4-BE49-F238E27FC236}">
              <a16:creationId xmlns:a16="http://schemas.microsoft.com/office/drawing/2014/main" id="{432B3F3A-416A-4375-90CE-5EF65B39745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4" name="Text Box 72">
          <a:extLst>
            <a:ext uri="{FF2B5EF4-FFF2-40B4-BE49-F238E27FC236}">
              <a16:creationId xmlns:a16="http://schemas.microsoft.com/office/drawing/2014/main" id="{266DA8D9-44B1-4C9B-AA7C-D6A06F78968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895" name="Text Box 73">
          <a:extLst>
            <a:ext uri="{FF2B5EF4-FFF2-40B4-BE49-F238E27FC236}">
              <a16:creationId xmlns:a16="http://schemas.microsoft.com/office/drawing/2014/main" id="{8BF79A7D-B92E-4C8D-B649-13215A61E57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B4CA29F5-820E-44BE-AF2A-CA846DB3606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301AFA2B-2F91-424B-86F4-2B4B855FC93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98" name="Text Box 46">
          <a:extLst>
            <a:ext uri="{FF2B5EF4-FFF2-40B4-BE49-F238E27FC236}">
              <a16:creationId xmlns:a16="http://schemas.microsoft.com/office/drawing/2014/main" id="{8922409B-428E-46C6-9FB2-6007D354C21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899" name="Text Box 43">
          <a:extLst>
            <a:ext uri="{FF2B5EF4-FFF2-40B4-BE49-F238E27FC236}">
              <a16:creationId xmlns:a16="http://schemas.microsoft.com/office/drawing/2014/main" id="{8DF66CB5-13DB-4A9F-BF18-C01585A753A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0" name="Text Box 68">
          <a:extLst>
            <a:ext uri="{FF2B5EF4-FFF2-40B4-BE49-F238E27FC236}">
              <a16:creationId xmlns:a16="http://schemas.microsoft.com/office/drawing/2014/main" id="{F9FEC8B8-882E-424A-BBCC-A467DFA094A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1" name="Text Box 69">
          <a:extLst>
            <a:ext uri="{FF2B5EF4-FFF2-40B4-BE49-F238E27FC236}">
              <a16:creationId xmlns:a16="http://schemas.microsoft.com/office/drawing/2014/main" id="{2D81F1DA-D474-4EDC-9538-8167678CCF0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2" name="Text Box 70">
          <a:extLst>
            <a:ext uri="{FF2B5EF4-FFF2-40B4-BE49-F238E27FC236}">
              <a16:creationId xmlns:a16="http://schemas.microsoft.com/office/drawing/2014/main" id="{BB7958D7-0716-4E65-9F29-37125304E90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3" name="Text Box 71">
          <a:extLst>
            <a:ext uri="{FF2B5EF4-FFF2-40B4-BE49-F238E27FC236}">
              <a16:creationId xmlns:a16="http://schemas.microsoft.com/office/drawing/2014/main" id="{B618C53E-BC54-4831-BA36-1CF9A22FF3C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4" name="Text Box 72">
          <a:extLst>
            <a:ext uri="{FF2B5EF4-FFF2-40B4-BE49-F238E27FC236}">
              <a16:creationId xmlns:a16="http://schemas.microsoft.com/office/drawing/2014/main" id="{EDCB0004-18A2-4B30-92E1-374AF666826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05" name="Text Box 73">
          <a:extLst>
            <a:ext uri="{FF2B5EF4-FFF2-40B4-BE49-F238E27FC236}">
              <a16:creationId xmlns:a16="http://schemas.microsoft.com/office/drawing/2014/main" id="{70D1EEA8-A687-4384-A072-4441D45C4DF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06" name="Text Box 46">
          <a:extLst>
            <a:ext uri="{FF2B5EF4-FFF2-40B4-BE49-F238E27FC236}">
              <a16:creationId xmlns:a16="http://schemas.microsoft.com/office/drawing/2014/main" id="{B287A614-7147-43F5-889E-306AF1577C4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A6F7B8A7-C557-4C10-9884-9BA84B0BB18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08" name="Text Box 46">
          <a:extLst>
            <a:ext uri="{FF2B5EF4-FFF2-40B4-BE49-F238E27FC236}">
              <a16:creationId xmlns:a16="http://schemas.microsoft.com/office/drawing/2014/main" id="{5E23C8A2-315D-4086-A843-CED9C3FD96A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09" name="Text Box 43">
          <a:extLst>
            <a:ext uri="{FF2B5EF4-FFF2-40B4-BE49-F238E27FC236}">
              <a16:creationId xmlns:a16="http://schemas.microsoft.com/office/drawing/2014/main" id="{BE0F39A3-289D-46D0-8B95-C4BBECCAA9C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910" name="Text Box 10">
          <a:extLst>
            <a:ext uri="{FF2B5EF4-FFF2-40B4-BE49-F238E27FC236}">
              <a16:creationId xmlns:a16="http://schemas.microsoft.com/office/drawing/2014/main" id="{5185F351-FACE-410F-BF38-14B3B11DB143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11" name="Text Box 65">
          <a:extLst>
            <a:ext uri="{FF2B5EF4-FFF2-40B4-BE49-F238E27FC236}">
              <a16:creationId xmlns:a16="http://schemas.microsoft.com/office/drawing/2014/main" id="{B200FAAA-F231-4DD2-83D4-5A9E1D73A3E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12" name="Text Box 91">
          <a:extLst>
            <a:ext uri="{FF2B5EF4-FFF2-40B4-BE49-F238E27FC236}">
              <a16:creationId xmlns:a16="http://schemas.microsoft.com/office/drawing/2014/main" id="{3DD70843-DDD5-404F-ACE6-07751E07239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13" name="Text Box 65">
          <a:extLst>
            <a:ext uri="{FF2B5EF4-FFF2-40B4-BE49-F238E27FC236}">
              <a16:creationId xmlns:a16="http://schemas.microsoft.com/office/drawing/2014/main" id="{B10DF689-07D1-44B4-9321-FE62C5B278B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B1ECC673-15FC-48F3-B188-D90208B68F6E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BACB1C28-12A2-4151-8ED5-BAFF65E07D7B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EA20D120-25BC-4CE5-A533-2B82614341A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B20B0749-06A8-4CA4-8BC3-9AB95AD9A99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30E161CB-6A1E-43F0-A3AB-6261CA30E49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D58C3558-F0DF-4DED-B025-7DF34A12E50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4315C264-DC6D-4615-92EB-2D40ACE3BC0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EF09F8FB-9313-40AD-BC58-4D06D36D05A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B584DFC3-2AF9-4B82-8F95-3D5D6709C85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C466989C-5559-43A0-A739-977A89AF0D9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A52A760B-5B60-44E9-9233-92AFEBC8E34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E2D0530D-10F2-48C6-A623-06963EF96BE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A6EB1611-5490-470A-809B-5232977095E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EF0C715F-7114-460F-AD2D-69E67901CD1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4035A8C8-8C50-4F6D-AEC8-BC23837F7D9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49F8911E-A96B-454F-99B1-B61F3CC4F7E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FDBE6ED0-50E8-43CE-B743-55E21B9A7E02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2D9EC404-52B8-4090-8E4B-6E0580E6BB1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46827FD4-6355-4F44-A15A-BA222297692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EEAD37B4-03F2-455D-A426-C18BC6832D8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50C74CEE-5AD5-4DE8-9C2B-7EE11C5C977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97AA750D-A754-480E-BDBD-4E7222B8AD5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36" name="Text Box 68">
          <a:extLst>
            <a:ext uri="{FF2B5EF4-FFF2-40B4-BE49-F238E27FC236}">
              <a16:creationId xmlns:a16="http://schemas.microsoft.com/office/drawing/2014/main" id="{1AD5854B-3C8F-4219-9A90-1C8A7570801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37" name="Text Box 69">
          <a:extLst>
            <a:ext uri="{FF2B5EF4-FFF2-40B4-BE49-F238E27FC236}">
              <a16:creationId xmlns:a16="http://schemas.microsoft.com/office/drawing/2014/main" id="{BDE6BA13-8188-49C2-A019-BDE5EBB5D78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38" name="Text Box 70">
          <a:extLst>
            <a:ext uri="{FF2B5EF4-FFF2-40B4-BE49-F238E27FC236}">
              <a16:creationId xmlns:a16="http://schemas.microsoft.com/office/drawing/2014/main" id="{44E8BE00-8E83-446C-A1F0-9DC1F2DDFB9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39" name="Text Box 71">
          <a:extLst>
            <a:ext uri="{FF2B5EF4-FFF2-40B4-BE49-F238E27FC236}">
              <a16:creationId xmlns:a16="http://schemas.microsoft.com/office/drawing/2014/main" id="{C8FF4C77-C2B5-4372-8AEF-4DBEB7833C4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40" name="Text Box 72">
          <a:extLst>
            <a:ext uri="{FF2B5EF4-FFF2-40B4-BE49-F238E27FC236}">
              <a16:creationId xmlns:a16="http://schemas.microsoft.com/office/drawing/2014/main" id="{45EB5CE2-F097-4685-A490-6DC3CDCE699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47625"/>
    <xdr:sp macro="" textlink="">
      <xdr:nvSpPr>
        <xdr:cNvPr id="1941" name="Text Box 73">
          <a:extLst>
            <a:ext uri="{FF2B5EF4-FFF2-40B4-BE49-F238E27FC236}">
              <a16:creationId xmlns:a16="http://schemas.microsoft.com/office/drawing/2014/main" id="{860CCB32-B0E6-42A6-98B1-0B8F43FA14D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42" name="Text Box 46">
          <a:extLst>
            <a:ext uri="{FF2B5EF4-FFF2-40B4-BE49-F238E27FC236}">
              <a16:creationId xmlns:a16="http://schemas.microsoft.com/office/drawing/2014/main" id="{C62F763C-D855-4A5F-BD79-7EFDD912AE1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43" name="Text Box 43">
          <a:extLst>
            <a:ext uri="{FF2B5EF4-FFF2-40B4-BE49-F238E27FC236}">
              <a16:creationId xmlns:a16="http://schemas.microsoft.com/office/drawing/2014/main" id="{6D509815-A68E-4611-9E27-4824AAA1CCF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AC5E8B4E-F9F5-4046-9212-0AEE832BE32F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45" name="Text Box 43">
          <a:extLst>
            <a:ext uri="{FF2B5EF4-FFF2-40B4-BE49-F238E27FC236}">
              <a16:creationId xmlns:a16="http://schemas.microsoft.com/office/drawing/2014/main" id="{E70EBF68-86B1-4DE4-ADB6-5613982EDC5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28</xdr:row>
      <xdr:rowOff>0</xdr:rowOff>
    </xdr:from>
    <xdr:ext cx="0" cy="171450"/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0ED8C479-659E-4354-8AF2-CB65AFE3C264}"/>
            </a:ext>
          </a:extLst>
        </xdr:cNvPr>
        <xdr:cNvSpPr txBox="1">
          <a:spLocks noChangeArrowheads="1"/>
        </xdr:cNvSpPr>
      </xdr:nvSpPr>
      <xdr:spPr bwMode="auto">
        <a:xfrm>
          <a:off x="1057275" y="8134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47" name="Text Box 65">
          <a:extLst>
            <a:ext uri="{FF2B5EF4-FFF2-40B4-BE49-F238E27FC236}">
              <a16:creationId xmlns:a16="http://schemas.microsoft.com/office/drawing/2014/main" id="{A85E3CF1-BC84-439F-A23E-AA640305E21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48" name="Text Box 91">
          <a:extLst>
            <a:ext uri="{FF2B5EF4-FFF2-40B4-BE49-F238E27FC236}">
              <a16:creationId xmlns:a16="http://schemas.microsoft.com/office/drawing/2014/main" id="{2A7418B4-B4E7-4F6A-94DB-EC31684E5B2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171450"/>
    <xdr:sp macro="" textlink="">
      <xdr:nvSpPr>
        <xdr:cNvPr id="1949" name="Text Box 65">
          <a:extLst>
            <a:ext uri="{FF2B5EF4-FFF2-40B4-BE49-F238E27FC236}">
              <a16:creationId xmlns:a16="http://schemas.microsoft.com/office/drawing/2014/main" id="{5216F446-944A-48F8-8FCA-3A6DFCB72E8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2991F228-10BE-40E5-8218-F611CCA5A70F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76200" cy="171450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70743B03-C76C-4FA6-9275-2E901AE60081}"/>
            </a:ext>
          </a:extLst>
        </xdr:cNvPr>
        <xdr:cNvSpPr txBox="1">
          <a:spLocks noChangeArrowheads="1"/>
        </xdr:cNvSpPr>
      </xdr:nvSpPr>
      <xdr:spPr bwMode="auto">
        <a:xfrm>
          <a:off x="4676775" y="8134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FC1306C5-B270-402A-A464-AF97A42A056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C832F65C-5B9E-4C93-8D22-236E5DAB5C9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C7548425-08A2-4E9F-9A77-917E7228477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54A37FE2-345D-40FC-BC64-9B59AA41FB0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5CF92C4E-8A5D-4620-ADE2-6B70F041D4A4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45C3CDD5-3D95-468F-B747-77F6EB8D8423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231DF411-94B3-481B-803B-242D29095850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85C35FC3-6041-471A-9867-4A9F07ED07C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A0E51214-12E5-411F-9FAC-64E9955EC4BA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61" name="Text Box 43">
          <a:extLst>
            <a:ext uri="{FF2B5EF4-FFF2-40B4-BE49-F238E27FC236}">
              <a16:creationId xmlns:a16="http://schemas.microsoft.com/office/drawing/2014/main" id="{E29D3068-B95E-450F-B34C-883279B708E9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2" name="Text Box 68">
          <a:extLst>
            <a:ext uri="{FF2B5EF4-FFF2-40B4-BE49-F238E27FC236}">
              <a16:creationId xmlns:a16="http://schemas.microsoft.com/office/drawing/2014/main" id="{EA5E95DD-30B6-4810-9181-880B85A6192D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3" name="Text Box 69">
          <a:extLst>
            <a:ext uri="{FF2B5EF4-FFF2-40B4-BE49-F238E27FC236}">
              <a16:creationId xmlns:a16="http://schemas.microsoft.com/office/drawing/2014/main" id="{EB9A7090-8A76-4EFA-AD88-69662D65A468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4" name="Text Box 70">
          <a:extLst>
            <a:ext uri="{FF2B5EF4-FFF2-40B4-BE49-F238E27FC236}">
              <a16:creationId xmlns:a16="http://schemas.microsoft.com/office/drawing/2014/main" id="{42E8CC74-4E48-48A6-9D64-71AE76DE6346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5" name="Text Box 71">
          <a:extLst>
            <a:ext uri="{FF2B5EF4-FFF2-40B4-BE49-F238E27FC236}">
              <a16:creationId xmlns:a16="http://schemas.microsoft.com/office/drawing/2014/main" id="{DAC3A803-F619-4535-B6C8-881AFB2FA14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6" name="Text Box 72">
          <a:extLst>
            <a:ext uri="{FF2B5EF4-FFF2-40B4-BE49-F238E27FC236}">
              <a16:creationId xmlns:a16="http://schemas.microsoft.com/office/drawing/2014/main" id="{8E446D7D-AF5F-40C5-9958-78C0B9448027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macro="" textlink="">
      <xdr:nvSpPr>
        <xdr:cNvPr id="1967" name="Text Box 73">
          <a:extLst>
            <a:ext uri="{FF2B5EF4-FFF2-40B4-BE49-F238E27FC236}">
              <a16:creationId xmlns:a16="http://schemas.microsoft.com/office/drawing/2014/main" id="{12C559A3-31B4-422D-9091-B40CAF2E622C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68" name="Text Box 46">
          <a:extLst>
            <a:ext uri="{FF2B5EF4-FFF2-40B4-BE49-F238E27FC236}">
              <a16:creationId xmlns:a16="http://schemas.microsoft.com/office/drawing/2014/main" id="{6653DBA2-8D1C-4285-9D3E-F616B4A93C25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69" name="Text Box 43">
          <a:extLst>
            <a:ext uri="{FF2B5EF4-FFF2-40B4-BE49-F238E27FC236}">
              <a16:creationId xmlns:a16="http://schemas.microsoft.com/office/drawing/2014/main" id="{936F4762-C90F-4A2C-9B7D-E9536E6E6F4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70" name="Text Box 46">
          <a:extLst>
            <a:ext uri="{FF2B5EF4-FFF2-40B4-BE49-F238E27FC236}">
              <a16:creationId xmlns:a16="http://schemas.microsoft.com/office/drawing/2014/main" id="{E07882C5-EA1C-473E-A8BB-8BAF7686207B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76200" cy="28575"/>
    <xdr:sp macro="" textlink="">
      <xdr:nvSpPr>
        <xdr:cNvPr id="1971" name="Text Box 43">
          <a:extLst>
            <a:ext uri="{FF2B5EF4-FFF2-40B4-BE49-F238E27FC236}">
              <a16:creationId xmlns:a16="http://schemas.microsoft.com/office/drawing/2014/main" id="{1B44D80B-EFC7-4212-B236-02295112730E}"/>
            </a:ext>
          </a:extLst>
        </xdr:cNvPr>
        <xdr:cNvSpPr txBox="1">
          <a:spLocks noChangeArrowheads="1"/>
        </xdr:cNvSpPr>
      </xdr:nvSpPr>
      <xdr:spPr bwMode="auto">
        <a:xfrm>
          <a:off x="3933825" y="8134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2" name="Text Box 68">
          <a:extLst>
            <a:ext uri="{FF2B5EF4-FFF2-40B4-BE49-F238E27FC236}">
              <a16:creationId xmlns:a16="http://schemas.microsoft.com/office/drawing/2014/main" id="{3F8B7D6A-BB38-45AF-8493-7FE2C2484DC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3" name="Text Box 69">
          <a:extLst>
            <a:ext uri="{FF2B5EF4-FFF2-40B4-BE49-F238E27FC236}">
              <a16:creationId xmlns:a16="http://schemas.microsoft.com/office/drawing/2014/main" id="{C38C63F8-5C81-4339-8F1B-FDF3AE143E6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4" name="Text Box 70">
          <a:extLst>
            <a:ext uri="{FF2B5EF4-FFF2-40B4-BE49-F238E27FC236}">
              <a16:creationId xmlns:a16="http://schemas.microsoft.com/office/drawing/2014/main" id="{26E963EA-CE15-4B17-A2A3-DAF69788C38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5" name="Text Box 71">
          <a:extLst>
            <a:ext uri="{FF2B5EF4-FFF2-40B4-BE49-F238E27FC236}">
              <a16:creationId xmlns:a16="http://schemas.microsoft.com/office/drawing/2014/main" id="{AD88F50A-637C-46F7-B439-50725CA82C3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6" name="Text Box 72">
          <a:extLst>
            <a:ext uri="{FF2B5EF4-FFF2-40B4-BE49-F238E27FC236}">
              <a16:creationId xmlns:a16="http://schemas.microsoft.com/office/drawing/2014/main" id="{B77AD3D4-5C51-4420-AE99-B6498E00A69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1977" name="Text Box 73">
          <a:extLst>
            <a:ext uri="{FF2B5EF4-FFF2-40B4-BE49-F238E27FC236}">
              <a16:creationId xmlns:a16="http://schemas.microsoft.com/office/drawing/2014/main" id="{AF37305E-5E12-40AF-B960-5B54265B35A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59D91870-F304-4464-8392-DA85F78C1B7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79" name="Text Box 43">
          <a:extLst>
            <a:ext uri="{FF2B5EF4-FFF2-40B4-BE49-F238E27FC236}">
              <a16:creationId xmlns:a16="http://schemas.microsoft.com/office/drawing/2014/main" id="{2D17BE30-34D0-430C-BDA9-39AFE70CCFC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80" name="Text Box 46">
          <a:extLst>
            <a:ext uri="{FF2B5EF4-FFF2-40B4-BE49-F238E27FC236}">
              <a16:creationId xmlns:a16="http://schemas.microsoft.com/office/drawing/2014/main" id="{1F8B6723-7C94-4A1A-9002-9572C7F34DE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81" name="Text Box 43">
          <a:extLst>
            <a:ext uri="{FF2B5EF4-FFF2-40B4-BE49-F238E27FC236}">
              <a16:creationId xmlns:a16="http://schemas.microsoft.com/office/drawing/2014/main" id="{348FAAAA-3248-4FF8-A431-D74747BB9E1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1982" name="Text Box 10">
          <a:extLst>
            <a:ext uri="{FF2B5EF4-FFF2-40B4-BE49-F238E27FC236}">
              <a16:creationId xmlns:a16="http://schemas.microsoft.com/office/drawing/2014/main" id="{0CFEEE30-8A78-4C34-A5A9-7F3A7C184CA2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1983" name="Text Box 11">
          <a:extLst>
            <a:ext uri="{FF2B5EF4-FFF2-40B4-BE49-F238E27FC236}">
              <a16:creationId xmlns:a16="http://schemas.microsoft.com/office/drawing/2014/main" id="{898F3699-901F-4153-9DCF-815BA8FB6DD8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1984" name="Text Box 65">
          <a:extLst>
            <a:ext uri="{FF2B5EF4-FFF2-40B4-BE49-F238E27FC236}">
              <a16:creationId xmlns:a16="http://schemas.microsoft.com/office/drawing/2014/main" id="{A58AD3C1-BE8A-4A53-B486-BA0D35293EF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1985" name="Text Box 91">
          <a:extLst>
            <a:ext uri="{FF2B5EF4-FFF2-40B4-BE49-F238E27FC236}">
              <a16:creationId xmlns:a16="http://schemas.microsoft.com/office/drawing/2014/main" id="{9069B264-DF26-4233-9AE9-6DCA555E21A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1986" name="Text Box 65">
          <a:extLst>
            <a:ext uri="{FF2B5EF4-FFF2-40B4-BE49-F238E27FC236}">
              <a16:creationId xmlns:a16="http://schemas.microsoft.com/office/drawing/2014/main" id="{0E1BB5CB-A10F-4BFF-A7CB-E38ABAAFB79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1987" name="Text Box 91">
          <a:extLst>
            <a:ext uri="{FF2B5EF4-FFF2-40B4-BE49-F238E27FC236}">
              <a16:creationId xmlns:a16="http://schemas.microsoft.com/office/drawing/2014/main" id="{48818D7D-F176-4B55-BCA4-5BC9F360D42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3170B1CD-A653-46C6-9DAF-7ACB9E81D06A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1989" name="Text Box 43">
          <a:extLst>
            <a:ext uri="{FF2B5EF4-FFF2-40B4-BE49-F238E27FC236}">
              <a16:creationId xmlns:a16="http://schemas.microsoft.com/office/drawing/2014/main" id="{9BDB640F-3575-4D68-8CE8-6E25C9F5F916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0" name="Text Box 68">
          <a:extLst>
            <a:ext uri="{FF2B5EF4-FFF2-40B4-BE49-F238E27FC236}">
              <a16:creationId xmlns:a16="http://schemas.microsoft.com/office/drawing/2014/main" id="{B698263B-6403-4B66-A8DF-C40FBBCCE43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1" name="Text Box 69">
          <a:extLst>
            <a:ext uri="{FF2B5EF4-FFF2-40B4-BE49-F238E27FC236}">
              <a16:creationId xmlns:a16="http://schemas.microsoft.com/office/drawing/2014/main" id="{194EE00E-1AAC-4FD6-A85E-66FBDEA39AF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2" name="Text Box 70">
          <a:extLst>
            <a:ext uri="{FF2B5EF4-FFF2-40B4-BE49-F238E27FC236}">
              <a16:creationId xmlns:a16="http://schemas.microsoft.com/office/drawing/2014/main" id="{D566A734-00EF-4DA1-A9A6-8E0E3DACDA9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3" name="Text Box 71">
          <a:extLst>
            <a:ext uri="{FF2B5EF4-FFF2-40B4-BE49-F238E27FC236}">
              <a16:creationId xmlns:a16="http://schemas.microsoft.com/office/drawing/2014/main" id="{EA0A6238-4A46-46C5-B466-90C3883436B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4" name="Text Box 72">
          <a:extLst>
            <a:ext uri="{FF2B5EF4-FFF2-40B4-BE49-F238E27FC236}">
              <a16:creationId xmlns:a16="http://schemas.microsoft.com/office/drawing/2014/main" id="{D9A6CFBE-2D34-41CF-ADAD-8411535E102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1995" name="Text Box 73">
          <a:extLst>
            <a:ext uri="{FF2B5EF4-FFF2-40B4-BE49-F238E27FC236}">
              <a16:creationId xmlns:a16="http://schemas.microsoft.com/office/drawing/2014/main" id="{D93EDC71-50B7-4A25-A30A-F61BB4B178C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96" name="Text Box 46">
          <a:extLst>
            <a:ext uri="{FF2B5EF4-FFF2-40B4-BE49-F238E27FC236}">
              <a16:creationId xmlns:a16="http://schemas.microsoft.com/office/drawing/2014/main" id="{094C322B-C614-459A-9976-4B128E2D64D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97" name="Text Box 43">
          <a:extLst>
            <a:ext uri="{FF2B5EF4-FFF2-40B4-BE49-F238E27FC236}">
              <a16:creationId xmlns:a16="http://schemas.microsoft.com/office/drawing/2014/main" id="{18EEA82A-AEF5-4C0B-B06C-13F7F31BC49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98" name="Text Box 46">
          <a:extLst>
            <a:ext uri="{FF2B5EF4-FFF2-40B4-BE49-F238E27FC236}">
              <a16:creationId xmlns:a16="http://schemas.microsoft.com/office/drawing/2014/main" id="{8D5C2EF1-A671-4EDC-A8AE-A9D79A97747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1999" name="Text Box 43">
          <a:extLst>
            <a:ext uri="{FF2B5EF4-FFF2-40B4-BE49-F238E27FC236}">
              <a16:creationId xmlns:a16="http://schemas.microsoft.com/office/drawing/2014/main" id="{832CA3D6-BCC9-4F3C-86A6-1D656C79605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0" name="Text Box 68">
          <a:extLst>
            <a:ext uri="{FF2B5EF4-FFF2-40B4-BE49-F238E27FC236}">
              <a16:creationId xmlns:a16="http://schemas.microsoft.com/office/drawing/2014/main" id="{517914B8-88DF-46D7-A36C-87DD4D9EEBD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1" name="Text Box 69">
          <a:extLst>
            <a:ext uri="{FF2B5EF4-FFF2-40B4-BE49-F238E27FC236}">
              <a16:creationId xmlns:a16="http://schemas.microsoft.com/office/drawing/2014/main" id="{326AD05F-8E3D-4B73-BC07-342A670A7BC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2" name="Text Box 70">
          <a:extLst>
            <a:ext uri="{FF2B5EF4-FFF2-40B4-BE49-F238E27FC236}">
              <a16:creationId xmlns:a16="http://schemas.microsoft.com/office/drawing/2014/main" id="{7533FFEA-98E9-48E3-B3CF-944BC8E0329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3" name="Text Box 71">
          <a:extLst>
            <a:ext uri="{FF2B5EF4-FFF2-40B4-BE49-F238E27FC236}">
              <a16:creationId xmlns:a16="http://schemas.microsoft.com/office/drawing/2014/main" id="{8D69E9F7-14B7-490D-B0A8-8D4B32B24C5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4" name="Text Box 72">
          <a:extLst>
            <a:ext uri="{FF2B5EF4-FFF2-40B4-BE49-F238E27FC236}">
              <a16:creationId xmlns:a16="http://schemas.microsoft.com/office/drawing/2014/main" id="{81F96A30-9474-4A79-96D9-10E4F456A2D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05" name="Text Box 73">
          <a:extLst>
            <a:ext uri="{FF2B5EF4-FFF2-40B4-BE49-F238E27FC236}">
              <a16:creationId xmlns:a16="http://schemas.microsoft.com/office/drawing/2014/main" id="{0750F843-7FFD-45E3-BE0A-A289C1E4E66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id="{3C96737B-CD7D-4CE1-B9C7-42E0D3AF69F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07" name="Text Box 43">
          <a:extLst>
            <a:ext uri="{FF2B5EF4-FFF2-40B4-BE49-F238E27FC236}">
              <a16:creationId xmlns:a16="http://schemas.microsoft.com/office/drawing/2014/main" id="{4A55192B-8C18-475A-B155-5A2337F9CAC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08" name="Text Box 46">
          <a:extLst>
            <a:ext uri="{FF2B5EF4-FFF2-40B4-BE49-F238E27FC236}">
              <a16:creationId xmlns:a16="http://schemas.microsoft.com/office/drawing/2014/main" id="{38860145-DB8C-4F6E-AEE6-A56FD921B0F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09" name="Text Box 43">
          <a:extLst>
            <a:ext uri="{FF2B5EF4-FFF2-40B4-BE49-F238E27FC236}">
              <a16:creationId xmlns:a16="http://schemas.microsoft.com/office/drawing/2014/main" id="{20763EB4-E26C-4CEB-8863-34A7D1AFFB7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0" name="Text Box 68">
          <a:extLst>
            <a:ext uri="{FF2B5EF4-FFF2-40B4-BE49-F238E27FC236}">
              <a16:creationId xmlns:a16="http://schemas.microsoft.com/office/drawing/2014/main" id="{7141D8A7-C104-489F-BD58-463C5CE7B92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1" name="Text Box 69">
          <a:extLst>
            <a:ext uri="{FF2B5EF4-FFF2-40B4-BE49-F238E27FC236}">
              <a16:creationId xmlns:a16="http://schemas.microsoft.com/office/drawing/2014/main" id="{9123113F-5897-4B9F-8182-F771BE82B4F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2" name="Text Box 70">
          <a:extLst>
            <a:ext uri="{FF2B5EF4-FFF2-40B4-BE49-F238E27FC236}">
              <a16:creationId xmlns:a16="http://schemas.microsoft.com/office/drawing/2014/main" id="{061308A2-F09B-4FFD-931A-79DB09F75DD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3" name="Text Box 71">
          <a:extLst>
            <a:ext uri="{FF2B5EF4-FFF2-40B4-BE49-F238E27FC236}">
              <a16:creationId xmlns:a16="http://schemas.microsoft.com/office/drawing/2014/main" id="{7FE57BDB-14EC-487D-8287-E42A1F6F48B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4" name="Text Box 72">
          <a:extLst>
            <a:ext uri="{FF2B5EF4-FFF2-40B4-BE49-F238E27FC236}">
              <a16:creationId xmlns:a16="http://schemas.microsoft.com/office/drawing/2014/main" id="{11B64C92-1DE8-4D59-9A39-EAA94486D9E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15" name="Text Box 73">
          <a:extLst>
            <a:ext uri="{FF2B5EF4-FFF2-40B4-BE49-F238E27FC236}">
              <a16:creationId xmlns:a16="http://schemas.microsoft.com/office/drawing/2014/main" id="{01DF3C9B-9382-40A0-8587-E544B9CA0F6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16" name="Text Box 46">
          <a:extLst>
            <a:ext uri="{FF2B5EF4-FFF2-40B4-BE49-F238E27FC236}">
              <a16:creationId xmlns:a16="http://schemas.microsoft.com/office/drawing/2014/main" id="{ACA1776F-3906-435F-B60A-EC09118C50F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17" name="Text Box 43">
          <a:extLst>
            <a:ext uri="{FF2B5EF4-FFF2-40B4-BE49-F238E27FC236}">
              <a16:creationId xmlns:a16="http://schemas.microsoft.com/office/drawing/2014/main" id="{1AF94375-EAC2-4A28-A64F-93361803183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FC50291A-A1C5-412E-AC34-40436287F51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19" name="Text Box 43">
          <a:extLst>
            <a:ext uri="{FF2B5EF4-FFF2-40B4-BE49-F238E27FC236}">
              <a16:creationId xmlns:a16="http://schemas.microsoft.com/office/drawing/2014/main" id="{B576AF51-FE99-4C9D-8B80-9B588D58BC2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020" name="Text Box 10">
          <a:extLst>
            <a:ext uri="{FF2B5EF4-FFF2-40B4-BE49-F238E27FC236}">
              <a16:creationId xmlns:a16="http://schemas.microsoft.com/office/drawing/2014/main" id="{A68D887F-ADEC-45E6-919D-B1BE592B35DC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021" name="Text Box 11">
          <a:extLst>
            <a:ext uri="{FF2B5EF4-FFF2-40B4-BE49-F238E27FC236}">
              <a16:creationId xmlns:a16="http://schemas.microsoft.com/office/drawing/2014/main" id="{2CA02068-48D6-47F3-9444-28FCF07106D1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22" name="Text Box 65">
          <a:extLst>
            <a:ext uri="{FF2B5EF4-FFF2-40B4-BE49-F238E27FC236}">
              <a16:creationId xmlns:a16="http://schemas.microsoft.com/office/drawing/2014/main" id="{5CFA1720-77AD-4B3F-8712-17EAA732157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23" name="Text Box 91">
          <a:extLst>
            <a:ext uri="{FF2B5EF4-FFF2-40B4-BE49-F238E27FC236}">
              <a16:creationId xmlns:a16="http://schemas.microsoft.com/office/drawing/2014/main" id="{AB7589D0-1585-424A-8D26-7275B59FD9E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24" name="Text Box 65">
          <a:extLst>
            <a:ext uri="{FF2B5EF4-FFF2-40B4-BE49-F238E27FC236}">
              <a16:creationId xmlns:a16="http://schemas.microsoft.com/office/drawing/2014/main" id="{D726F1C9-0015-4DF5-B5F2-5157C124363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25" name="Text Box 91">
          <a:extLst>
            <a:ext uri="{FF2B5EF4-FFF2-40B4-BE49-F238E27FC236}">
              <a16:creationId xmlns:a16="http://schemas.microsoft.com/office/drawing/2014/main" id="{CA1876D0-1D79-4321-BB33-10ED17FBC01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026" name="Text Box 46">
          <a:extLst>
            <a:ext uri="{FF2B5EF4-FFF2-40B4-BE49-F238E27FC236}">
              <a16:creationId xmlns:a16="http://schemas.microsoft.com/office/drawing/2014/main" id="{B51CEB17-B929-4FE5-A7EF-6B364A17B703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027" name="Text Box 43">
          <a:extLst>
            <a:ext uri="{FF2B5EF4-FFF2-40B4-BE49-F238E27FC236}">
              <a16:creationId xmlns:a16="http://schemas.microsoft.com/office/drawing/2014/main" id="{403446CF-2081-4EAE-B805-DDB6A27E5E02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28" name="Text Box 68">
          <a:extLst>
            <a:ext uri="{FF2B5EF4-FFF2-40B4-BE49-F238E27FC236}">
              <a16:creationId xmlns:a16="http://schemas.microsoft.com/office/drawing/2014/main" id="{9C280667-724C-494A-9DA4-21E9C1E242F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29" name="Text Box 69">
          <a:extLst>
            <a:ext uri="{FF2B5EF4-FFF2-40B4-BE49-F238E27FC236}">
              <a16:creationId xmlns:a16="http://schemas.microsoft.com/office/drawing/2014/main" id="{C0939FDF-E92D-4543-A48D-EFCE2DD9025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0" name="Text Box 70">
          <a:extLst>
            <a:ext uri="{FF2B5EF4-FFF2-40B4-BE49-F238E27FC236}">
              <a16:creationId xmlns:a16="http://schemas.microsoft.com/office/drawing/2014/main" id="{1A761D41-F9E7-479B-9925-21E31E3C1C2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1" name="Text Box 71">
          <a:extLst>
            <a:ext uri="{FF2B5EF4-FFF2-40B4-BE49-F238E27FC236}">
              <a16:creationId xmlns:a16="http://schemas.microsoft.com/office/drawing/2014/main" id="{8FAADE29-2658-48ED-BEFF-6A6396F06B3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2" name="Text Box 72">
          <a:extLst>
            <a:ext uri="{FF2B5EF4-FFF2-40B4-BE49-F238E27FC236}">
              <a16:creationId xmlns:a16="http://schemas.microsoft.com/office/drawing/2014/main" id="{891D94AF-3973-4242-809C-7C5A4072212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3" name="Text Box 73">
          <a:extLst>
            <a:ext uri="{FF2B5EF4-FFF2-40B4-BE49-F238E27FC236}">
              <a16:creationId xmlns:a16="http://schemas.microsoft.com/office/drawing/2014/main" id="{0E799F10-3CFB-45B9-990C-B925DDFD679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EFC41958-3A2D-405F-BC17-ED760AEE17C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35" name="Text Box 43">
          <a:extLst>
            <a:ext uri="{FF2B5EF4-FFF2-40B4-BE49-F238E27FC236}">
              <a16:creationId xmlns:a16="http://schemas.microsoft.com/office/drawing/2014/main" id="{F22D7708-F368-4C49-A501-F2ABBF96372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3B7217C4-F548-47E8-949F-F8374B248ED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37" name="Text Box 43">
          <a:extLst>
            <a:ext uri="{FF2B5EF4-FFF2-40B4-BE49-F238E27FC236}">
              <a16:creationId xmlns:a16="http://schemas.microsoft.com/office/drawing/2014/main" id="{3D1CBE9C-97C8-4E18-B3D8-22620F600AB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8" name="Text Box 68">
          <a:extLst>
            <a:ext uri="{FF2B5EF4-FFF2-40B4-BE49-F238E27FC236}">
              <a16:creationId xmlns:a16="http://schemas.microsoft.com/office/drawing/2014/main" id="{04AE6BBF-578C-442E-9326-F91001FF465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39" name="Text Box 69">
          <a:extLst>
            <a:ext uri="{FF2B5EF4-FFF2-40B4-BE49-F238E27FC236}">
              <a16:creationId xmlns:a16="http://schemas.microsoft.com/office/drawing/2014/main" id="{90A52F29-FC3A-450C-894E-634FEB367D6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40" name="Text Box 70">
          <a:extLst>
            <a:ext uri="{FF2B5EF4-FFF2-40B4-BE49-F238E27FC236}">
              <a16:creationId xmlns:a16="http://schemas.microsoft.com/office/drawing/2014/main" id="{BCBB02EF-76DA-46D6-AA60-8658914E5A8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41" name="Text Box 71">
          <a:extLst>
            <a:ext uri="{FF2B5EF4-FFF2-40B4-BE49-F238E27FC236}">
              <a16:creationId xmlns:a16="http://schemas.microsoft.com/office/drawing/2014/main" id="{96ABF868-7423-490F-9556-4CA656A2198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42" name="Text Box 72">
          <a:extLst>
            <a:ext uri="{FF2B5EF4-FFF2-40B4-BE49-F238E27FC236}">
              <a16:creationId xmlns:a16="http://schemas.microsoft.com/office/drawing/2014/main" id="{314701AE-DB65-4F5D-8C1C-8EAB72DC657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43" name="Text Box 73">
          <a:extLst>
            <a:ext uri="{FF2B5EF4-FFF2-40B4-BE49-F238E27FC236}">
              <a16:creationId xmlns:a16="http://schemas.microsoft.com/office/drawing/2014/main" id="{68741F6E-EC31-410E-97CC-45797AFCF5B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44" name="Text Box 46">
          <a:extLst>
            <a:ext uri="{FF2B5EF4-FFF2-40B4-BE49-F238E27FC236}">
              <a16:creationId xmlns:a16="http://schemas.microsoft.com/office/drawing/2014/main" id="{0CAF4948-F7CC-4D4E-8918-87871FAC7C4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45" name="Text Box 43">
          <a:extLst>
            <a:ext uri="{FF2B5EF4-FFF2-40B4-BE49-F238E27FC236}">
              <a16:creationId xmlns:a16="http://schemas.microsoft.com/office/drawing/2014/main" id="{F7BD5500-DB72-41C0-842B-73F3EB35681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46" name="Text Box 46">
          <a:extLst>
            <a:ext uri="{FF2B5EF4-FFF2-40B4-BE49-F238E27FC236}">
              <a16:creationId xmlns:a16="http://schemas.microsoft.com/office/drawing/2014/main" id="{DE21CEF4-3A05-4CCE-9B31-03096DEFAC9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47" name="Text Box 43">
          <a:extLst>
            <a:ext uri="{FF2B5EF4-FFF2-40B4-BE49-F238E27FC236}">
              <a16:creationId xmlns:a16="http://schemas.microsoft.com/office/drawing/2014/main" id="{4A0FA11F-FBD5-47A6-96D2-364E454FCAD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48" name="Text Box 68">
          <a:extLst>
            <a:ext uri="{FF2B5EF4-FFF2-40B4-BE49-F238E27FC236}">
              <a16:creationId xmlns:a16="http://schemas.microsoft.com/office/drawing/2014/main" id="{4547085E-F2DE-4F04-B55F-D5CA170019C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49" name="Text Box 69">
          <a:extLst>
            <a:ext uri="{FF2B5EF4-FFF2-40B4-BE49-F238E27FC236}">
              <a16:creationId xmlns:a16="http://schemas.microsoft.com/office/drawing/2014/main" id="{8216EC42-89AB-4B11-B299-C7EA8EC7EC1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50" name="Text Box 70">
          <a:extLst>
            <a:ext uri="{FF2B5EF4-FFF2-40B4-BE49-F238E27FC236}">
              <a16:creationId xmlns:a16="http://schemas.microsoft.com/office/drawing/2014/main" id="{89D16A64-7CAB-44CB-BCA9-A7CCC6F2D1E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51" name="Text Box 71">
          <a:extLst>
            <a:ext uri="{FF2B5EF4-FFF2-40B4-BE49-F238E27FC236}">
              <a16:creationId xmlns:a16="http://schemas.microsoft.com/office/drawing/2014/main" id="{95B982C8-E3ED-4E69-A6AD-DC383A87D67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52" name="Text Box 72">
          <a:extLst>
            <a:ext uri="{FF2B5EF4-FFF2-40B4-BE49-F238E27FC236}">
              <a16:creationId xmlns:a16="http://schemas.microsoft.com/office/drawing/2014/main" id="{059A5E59-8C34-4CB0-A14B-78677C1DE99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53" name="Text Box 73">
          <a:extLst>
            <a:ext uri="{FF2B5EF4-FFF2-40B4-BE49-F238E27FC236}">
              <a16:creationId xmlns:a16="http://schemas.microsoft.com/office/drawing/2014/main" id="{E3FF003B-0783-4FD8-BF42-5760A16C7AB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54" name="Text Box 46">
          <a:extLst>
            <a:ext uri="{FF2B5EF4-FFF2-40B4-BE49-F238E27FC236}">
              <a16:creationId xmlns:a16="http://schemas.microsoft.com/office/drawing/2014/main" id="{80BBB375-BC74-47D2-995A-15B8675D392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55" name="Text Box 43">
          <a:extLst>
            <a:ext uri="{FF2B5EF4-FFF2-40B4-BE49-F238E27FC236}">
              <a16:creationId xmlns:a16="http://schemas.microsoft.com/office/drawing/2014/main" id="{CD7849C6-EC19-491A-B757-669CF640355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56" name="Text Box 46">
          <a:extLst>
            <a:ext uri="{FF2B5EF4-FFF2-40B4-BE49-F238E27FC236}">
              <a16:creationId xmlns:a16="http://schemas.microsoft.com/office/drawing/2014/main" id="{C0AD7A31-B5FF-43C1-842A-83582019ED6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57" name="Text Box 43">
          <a:extLst>
            <a:ext uri="{FF2B5EF4-FFF2-40B4-BE49-F238E27FC236}">
              <a16:creationId xmlns:a16="http://schemas.microsoft.com/office/drawing/2014/main" id="{333107DF-F2D8-4183-A260-77A0FFAA122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52DBA1CB-AE26-4DF2-992B-E0E2EDD35F96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A70A4967-D529-4EB2-9318-57885DC4FDF1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60" name="Text Box 65">
          <a:extLst>
            <a:ext uri="{FF2B5EF4-FFF2-40B4-BE49-F238E27FC236}">
              <a16:creationId xmlns:a16="http://schemas.microsoft.com/office/drawing/2014/main" id="{1EDEBE80-A9F5-471E-97B9-8ED61A1CEC4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61" name="Text Box 91">
          <a:extLst>
            <a:ext uri="{FF2B5EF4-FFF2-40B4-BE49-F238E27FC236}">
              <a16:creationId xmlns:a16="http://schemas.microsoft.com/office/drawing/2014/main" id="{68F22E86-7BC2-456E-9D55-F848FCE4943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62" name="Text Box 65">
          <a:extLst>
            <a:ext uri="{FF2B5EF4-FFF2-40B4-BE49-F238E27FC236}">
              <a16:creationId xmlns:a16="http://schemas.microsoft.com/office/drawing/2014/main" id="{1DC4C906-A972-4628-90D1-E2C9AB5323D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63" name="Text Box 91">
          <a:extLst>
            <a:ext uri="{FF2B5EF4-FFF2-40B4-BE49-F238E27FC236}">
              <a16:creationId xmlns:a16="http://schemas.microsoft.com/office/drawing/2014/main" id="{3E20A9AA-B768-46D5-9452-FA5D0F85923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064" name="Text Box 46">
          <a:extLst>
            <a:ext uri="{FF2B5EF4-FFF2-40B4-BE49-F238E27FC236}">
              <a16:creationId xmlns:a16="http://schemas.microsoft.com/office/drawing/2014/main" id="{95A43F2D-B8E1-4F49-92C4-4A5A4A6E3759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51322083-AEB1-45A3-ABFD-084AEF4789B1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66" name="Text Box 68">
          <a:extLst>
            <a:ext uri="{FF2B5EF4-FFF2-40B4-BE49-F238E27FC236}">
              <a16:creationId xmlns:a16="http://schemas.microsoft.com/office/drawing/2014/main" id="{7C6BEF61-C950-4391-8092-69F1AB75D15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67" name="Text Box 69">
          <a:extLst>
            <a:ext uri="{FF2B5EF4-FFF2-40B4-BE49-F238E27FC236}">
              <a16:creationId xmlns:a16="http://schemas.microsoft.com/office/drawing/2014/main" id="{F8721EC0-96F6-4565-BFE5-BC61C5B7F7C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68" name="Text Box 70">
          <a:extLst>
            <a:ext uri="{FF2B5EF4-FFF2-40B4-BE49-F238E27FC236}">
              <a16:creationId xmlns:a16="http://schemas.microsoft.com/office/drawing/2014/main" id="{3352A233-EC8F-4CAC-8A3A-1FF36EFEABD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69" name="Text Box 71">
          <a:extLst>
            <a:ext uri="{FF2B5EF4-FFF2-40B4-BE49-F238E27FC236}">
              <a16:creationId xmlns:a16="http://schemas.microsoft.com/office/drawing/2014/main" id="{46F78130-A3D0-47D4-9040-DBADDF5235F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0" name="Text Box 72">
          <a:extLst>
            <a:ext uri="{FF2B5EF4-FFF2-40B4-BE49-F238E27FC236}">
              <a16:creationId xmlns:a16="http://schemas.microsoft.com/office/drawing/2014/main" id="{6FD877EA-BD71-4C99-B4A2-FDD53329FF5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1" name="Text Box 73">
          <a:extLst>
            <a:ext uri="{FF2B5EF4-FFF2-40B4-BE49-F238E27FC236}">
              <a16:creationId xmlns:a16="http://schemas.microsoft.com/office/drawing/2014/main" id="{E318190E-F655-4768-84A8-66BC54B2060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72" name="Text Box 46">
          <a:extLst>
            <a:ext uri="{FF2B5EF4-FFF2-40B4-BE49-F238E27FC236}">
              <a16:creationId xmlns:a16="http://schemas.microsoft.com/office/drawing/2014/main" id="{088F306F-7322-455D-A440-242C191028E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73" name="Text Box 43">
          <a:extLst>
            <a:ext uri="{FF2B5EF4-FFF2-40B4-BE49-F238E27FC236}">
              <a16:creationId xmlns:a16="http://schemas.microsoft.com/office/drawing/2014/main" id="{28743744-5ACA-4FB8-9392-EF6F2E7E602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5F7D4643-CA1E-46D5-8EA0-1997AB1456C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75" name="Text Box 43">
          <a:extLst>
            <a:ext uri="{FF2B5EF4-FFF2-40B4-BE49-F238E27FC236}">
              <a16:creationId xmlns:a16="http://schemas.microsoft.com/office/drawing/2014/main" id="{CECC2594-BFFD-46B1-9EAB-4DD2592DDBC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6" name="Text Box 68">
          <a:extLst>
            <a:ext uri="{FF2B5EF4-FFF2-40B4-BE49-F238E27FC236}">
              <a16:creationId xmlns:a16="http://schemas.microsoft.com/office/drawing/2014/main" id="{D1245B8F-7CF5-43BD-9F46-4AA82F3F71A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7" name="Text Box 69">
          <a:extLst>
            <a:ext uri="{FF2B5EF4-FFF2-40B4-BE49-F238E27FC236}">
              <a16:creationId xmlns:a16="http://schemas.microsoft.com/office/drawing/2014/main" id="{EBF3CB53-FB1D-4C2B-902E-6CDEFE2236F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8" name="Text Box 70">
          <a:extLst>
            <a:ext uri="{FF2B5EF4-FFF2-40B4-BE49-F238E27FC236}">
              <a16:creationId xmlns:a16="http://schemas.microsoft.com/office/drawing/2014/main" id="{67B92232-D90E-4B9F-A7F2-7F2BAF42390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79" name="Text Box 71">
          <a:extLst>
            <a:ext uri="{FF2B5EF4-FFF2-40B4-BE49-F238E27FC236}">
              <a16:creationId xmlns:a16="http://schemas.microsoft.com/office/drawing/2014/main" id="{026944FF-0444-47E5-9B72-551F12B04E0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80" name="Text Box 72">
          <a:extLst>
            <a:ext uri="{FF2B5EF4-FFF2-40B4-BE49-F238E27FC236}">
              <a16:creationId xmlns:a16="http://schemas.microsoft.com/office/drawing/2014/main" id="{FD3E6041-9AB7-49FA-BD7C-B5BE5781F08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081" name="Text Box 73">
          <a:extLst>
            <a:ext uri="{FF2B5EF4-FFF2-40B4-BE49-F238E27FC236}">
              <a16:creationId xmlns:a16="http://schemas.microsoft.com/office/drawing/2014/main" id="{C62C4548-15BA-4FE0-8B08-A4FA40EDF22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82" name="Text Box 46">
          <a:extLst>
            <a:ext uri="{FF2B5EF4-FFF2-40B4-BE49-F238E27FC236}">
              <a16:creationId xmlns:a16="http://schemas.microsoft.com/office/drawing/2014/main" id="{DB2F5B56-0D63-4427-837C-4B1F1190F0E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83" name="Text Box 43">
          <a:extLst>
            <a:ext uri="{FF2B5EF4-FFF2-40B4-BE49-F238E27FC236}">
              <a16:creationId xmlns:a16="http://schemas.microsoft.com/office/drawing/2014/main" id="{578EF1B7-C145-40A1-AA3E-482195016B5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84" name="Text Box 46">
          <a:extLst>
            <a:ext uri="{FF2B5EF4-FFF2-40B4-BE49-F238E27FC236}">
              <a16:creationId xmlns:a16="http://schemas.microsoft.com/office/drawing/2014/main" id="{FDFFB8FD-C66B-4530-859A-B7A235899A1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85" name="Text Box 43">
          <a:extLst>
            <a:ext uri="{FF2B5EF4-FFF2-40B4-BE49-F238E27FC236}">
              <a16:creationId xmlns:a16="http://schemas.microsoft.com/office/drawing/2014/main" id="{565FD4D2-74B8-4797-963C-639D03D59EC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86" name="Text Box 68">
          <a:extLst>
            <a:ext uri="{FF2B5EF4-FFF2-40B4-BE49-F238E27FC236}">
              <a16:creationId xmlns:a16="http://schemas.microsoft.com/office/drawing/2014/main" id="{B8301377-8C3E-4AA6-8879-C69A0580071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87" name="Text Box 69">
          <a:extLst>
            <a:ext uri="{FF2B5EF4-FFF2-40B4-BE49-F238E27FC236}">
              <a16:creationId xmlns:a16="http://schemas.microsoft.com/office/drawing/2014/main" id="{0382ED21-15AB-4993-A6E7-7241CB653D6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88" name="Text Box 70">
          <a:extLst>
            <a:ext uri="{FF2B5EF4-FFF2-40B4-BE49-F238E27FC236}">
              <a16:creationId xmlns:a16="http://schemas.microsoft.com/office/drawing/2014/main" id="{1B80E7CD-B5E5-4107-A666-02510CAE034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89" name="Text Box 71">
          <a:extLst>
            <a:ext uri="{FF2B5EF4-FFF2-40B4-BE49-F238E27FC236}">
              <a16:creationId xmlns:a16="http://schemas.microsoft.com/office/drawing/2014/main" id="{EAD8E331-913B-484D-B033-2A440802154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90" name="Text Box 72">
          <a:extLst>
            <a:ext uri="{FF2B5EF4-FFF2-40B4-BE49-F238E27FC236}">
              <a16:creationId xmlns:a16="http://schemas.microsoft.com/office/drawing/2014/main" id="{7A7DAA23-0D30-49B0-B6B5-9E237C87C5E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091" name="Text Box 73">
          <a:extLst>
            <a:ext uri="{FF2B5EF4-FFF2-40B4-BE49-F238E27FC236}">
              <a16:creationId xmlns:a16="http://schemas.microsoft.com/office/drawing/2014/main" id="{B0D5A44B-BDA4-4632-94FD-FC83EAC33FD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92" name="Text Box 46">
          <a:extLst>
            <a:ext uri="{FF2B5EF4-FFF2-40B4-BE49-F238E27FC236}">
              <a16:creationId xmlns:a16="http://schemas.microsoft.com/office/drawing/2014/main" id="{F0FEF041-94F0-470D-B00A-126FD808865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93" name="Text Box 43">
          <a:extLst>
            <a:ext uri="{FF2B5EF4-FFF2-40B4-BE49-F238E27FC236}">
              <a16:creationId xmlns:a16="http://schemas.microsoft.com/office/drawing/2014/main" id="{27B72C3D-8BC4-40A6-B192-D030DFD7B28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01BE4B52-7B11-4F2D-BA80-369FEF33D11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095" name="Text Box 43">
          <a:extLst>
            <a:ext uri="{FF2B5EF4-FFF2-40B4-BE49-F238E27FC236}">
              <a16:creationId xmlns:a16="http://schemas.microsoft.com/office/drawing/2014/main" id="{AC4AA536-EBB7-4F55-A06E-594FD9C5940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96" name="Text Box 65">
          <a:extLst>
            <a:ext uri="{FF2B5EF4-FFF2-40B4-BE49-F238E27FC236}">
              <a16:creationId xmlns:a16="http://schemas.microsoft.com/office/drawing/2014/main" id="{4822E6D5-C8B0-4B38-983A-9D87F72D4C5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97" name="Text Box 91">
          <a:extLst>
            <a:ext uri="{FF2B5EF4-FFF2-40B4-BE49-F238E27FC236}">
              <a16:creationId xmlns:a16="http://schemas.microsoft.com/office/drawing/2014/main" id="{79518576-C3EA-41CB-840E-4815C4F3181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98" name="Text Box 65">
          <a:extLst>
            <a:ext uri="{FF2B5EF4-FFF2-40B4-BE49-F238E27FC236}">
              <a16:creationId xmlns:a16="http://schemas.microsoft.com/office/drawing/2014/main" id="{5C155DAB-8D3B-4848-8C49-CAE9206264B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099" name="Text Box 91">
          <a:extLst>
            <a:ext uri="{FF2B5EF4-FFF2-40B4-BE49-F238E27FC236}">
              <a16:creationId xmlns:a16="http://schemas.microsoft.com/office/drawing/2014/main" id="{122D82CE-4D3B-4399-B0A8-4CACDDCC470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00" name="Text Box 46">
          <a:extLst>
            <a:ext uri="{FF2B5EF4-FFF2-40B4-BE49-F238E27FC236}">
              <a16:creationId xmlns:a16="http://schemas.microsoft.com/office/drawing/2014/main" id="{E0499A8A-1A6F-40E5-A89A-B080D57F1122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01" name="Text Box 43">
          <a:extLst>
            <a:ext uri="{FF2B5EF4-FFF2-40B4-BE49-F238E27FC236}">
              <a16:creationId xmlns:a16="http://schemas.microsoft.com/office/drawing/2014/main" id="{DD76718E-F9D1-4401-8489-EB5548B3E315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2" name="Text Box 68">
          <a:extLst>
            <a:ext uri="{FF2B5EF4-FFF2-40B4-BE49-F238E27FC236}">
              <a16:creationId xmlns:a16="http://schemas.microsoft.com/office/drawing/2014/main" id="{744D029A-A32C-41CC-A32B-DF83035D70C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3" name="Text Box 69">
          <a:extLst>
            <a:ext uri="{FF2B5EF4-FFF2-40B4-BE49-F238E27FC236}">
              <a16:creationId xmlns:a16="http://schemas.microsoft.com/office/drawing/2014/main" id="{A712E820-608B-4E42-8661-B70365B2F7E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4" name="Text Box 70">
          <a:extLst>
            <a:ext uri="{FF2B5EF4-FFF2-40B4-BE49-F238E27FC236}">
              <a16:creationId xmlns:a16="http://schemas.microsoft.com/office/drawing/2014/main" id="{A18E9F4A-47B5-4C87-A5D9-11CD647EBAF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5" name="Text Box 71">
          <a:extLst>
            <a:ext uri="{FF2B5EF4-FFF2-40B4-BE49-F238E27FC236}">
              <a16:creationId xmlns:a16="http://schemas.microsoft.com/office/drawing/2014/main" id="{B2074730-359A-496A-9176-ADD8812481A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6" name="Text Box 72">
          <a:extLst>
            <a:ext uri="{FF2B5EF4-FFF2-40B4-BE49-F238E27FC236}">
              <a16:creationId xmlns:a16="http://schemas.microsoft.com/office/drawing/2014/main" id="{90DBF1A0-47BB-4596-AE6D-3F2F6D46441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07" name="Text Box 73">
          <a:extLst>
            <a:ext uri="{FF2B5EF4-FFF2-40B4-BE49-F238E27FC236}">
              <a16:creationId xmlns:a16="http://schemas.microsoft.com/office/drawing/2014/main" id="{B56043F6-F06C-4193-BA5B-6CB5F52006B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D20BD952-9C47-4432-9DD1-1AB5EFE055D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09" name="Text Box 43">
          <a:extLst>
            <a:ext uri="{FF2B5EF4-FFF2-40B4-BE49-F238E27FC236}">
              <a16:creationId xmlns:a16="http://schemas.microsoft.com/office/drawing/2014/main" id="{EB16F947-5105-4747-8ADB-EDBB489D760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10" name="Text Box 46">
          <a:extLst>
            <a:ext uri="{FF2B5EF4-FFF2-40B4-BE49-F238E27FC236}">
              <a16:creationId xmlns:a16="http://schemas.microsoft.com/office/drawing/2014/main" id="{A4C8BF97-C8F4-4E82-A74C-52A5AF41E72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11" name="Text Box 43">
          <a:extLst>
            <a:ext uri="{FF2B5EF4-FFF2-40B4-BE49-F238E27FC236}">
              <a16:creationId xmlns:a16="http://schemas.microsoft.com/office/drawing/2014/main" id="{BEBC8513-FF37-4A12-9C3C-6012A69892F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2" name="Text Box 68">
          <a:extLst>
            <a:ext uri="{FF2B5EF4-FFF2-40B4-BE49-F238E27FC236}">
              <a16:creationId xmlns:a16="http://schemas.microsoft.com/office/drawing/2014/main" id="{167DADC2-D818-4E00-ABF1-D3D1E63CB18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3" name="Text Box 69">
          <a:extLst>
            <a:ext uri="{FF2B5EF4-FFF2-40B4-BE49-F238E27FC236}">
              <a16:creationId xmlns:a16="http://schemas.microsoft.com/office/drawing/2014/main" id="{E0C9BA22-EC9C-49D2-BE9F-4352BA3E981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4" name="Text Box 70">
          <a:extLst>
            <a:ext uri="{FF2B5EF4-FFF2-40B4-BE49-F238E27FC236}">
              <a16:creationId xmlns:a16="http://schemas.microsoft.com/office/drawing/2014/main" id="{9014F5DA-0AF2-4E30-BE55-165F191883D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5" name="Text Box 71">
          <a:extLst>
            <a:ext uri="{FF2B5EF4-FFF2-40B4-BE49-F238E27FC236}">
              <a16:creationId xmlns:a16="http://schemas.microsoft.com/office/drawing/2014/main" id="{2F098DF4-5F26-49CE-97E7-2E6ADCF97AD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6" name="Text Box 72">
          <a:extLst>
            <a:ext uri="{FF2B5EF4-FFF2-40B4-BE49-F238E27FC236}">
              <a16:creationId xmlns:a16="http://schemas.microsoft.com/office/drawing/2014/main" id="{B410839F-436D-43C4-A7C9-1260601DDF4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17" name="Text Box 73">
          <a:extLst>
            <a:ext uri="{FF2B5EF4-FFF2-40B4-BE49-F238E27FC236}">
              <a16:creationId xmlns:a16="http://schemas.microsoft.com/office/drawing/2014/main" id="{C699F5A6-6198-47F4-BBF9-7F0AAE98B5C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8CB9E9C7-956E-4F82-8E3A-B2DFF269AC4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F9703431-362B-4392-BE60-990EEFCDF38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20" name="Text Box 46">
          <a:extLst>
            <a:ext uri="{FF2B5EF4-FFF2-40B4-BE49-F238E27FC236}">
              <a16:creationId xmlns:a16="http://schemas.microsoft.com/office/drawing/2014/main" id="{F198F5E3-7945-432A-8C18-0C383661A12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1" name="Text Box 68">
          <a:extLst>
            <a:ext uri="{FF2B5EF4-FFF2-40B4-BE49-F238E27FC236}">
              <a16:creationId xmlns:a16="http://schemas.microsoft.com/office/drawing/2014/main" id="{010AA541-D433-4B7D-82D7-24A526055C5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2" name="Text Box 69">
          <a:extLst>
            <a:ext uri="{FF2B5EF4-FFF2-40B4-BE49-F238E27FC236}">
              <a16:creationId xmlns:a16="http://schemas.microsoft.com/office/drawing/2014/main" id="{515699C5-21BA-45CE-9153-734ABF86F16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3" name="Text Box 70">
          <a:extLst>
            <a:ext uri="{FF2B5EF4-FFF2-40B4-BE49-F238E27FC236}">
              <a16:creationId xmlns:a16="http://schemas.microsoft.com/office/drawing/2014/main" id="{8F0BD4B3-9F3B-4EA4-B8D8-5CEC88B7012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4" name="Text Box 71">
          <a:extLst>
            <a:ext uri="{FF2B5EF4-FFF2-40B4-BE49-F238E27FC236}">
              <a16:creationId xmlns:a16="http://schemas.microsoft.com/office/drawing/2014/main" id="{7789319C-890E-414E-A42D-3800F8F47D3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5" name="Text Box 72">
          <a:extLst>
            <a:ext uri="{FF2B5EF4-FFF2-40B4-BE49-F238E27FC236}">
              <a16:creationId xmlns:a16="http://schemas.microsoft.com/office/drawing/2014/main" id="{545EAA78-76E1-43ED-A154-386FDCF705B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26" name="Text Box 73">
          <a:extLst>
            <a:ext uri="{FF2B5EF4-FFF2-40B4-BE49-F238E27FC236}">
              <a16:creationId xmlns:a16="http://schemas.microsoft.com/office/drawing/2014/main" id="{4D94E9E8-425C-44F5-824F-3CA16B2B768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19786D5C-5D74-429E-8580-F3EE99B6FEE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66E042A4-39BD-49DD-948A-F28BBDB9ADB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29" name="Text Box 46">
          <a:extLst>
            <a:ext uri="{FF2B5EF4-FFF2-40B4-BE49-F238E27FC236}">
              <a16:creationId xmlns:a16="http://schemas.microsoft.com/office/drawing/2014/main" id="{B735E7A0-6064-4A24-85BF-9AE3D1BBA62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30" name="Text Box 43">
          <a:extLst>
            <a:ext uri="{FF2B5EF4-FFF2-40B4-BE49-F238E27FC236}">
              <a16:creationId xmlns:a16="http://schemas.microsoft.com/office/drawing/2014/main" id="{64E87C98-D842-4A0F-9319-40DD364087E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729625C0-4A62-4004-8350-41D36C2DAB51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DC628BC5-B14A-4A34-89B0-12845BD10622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33" name="Text Box 65">
          <a:extLst>
            <a:ext uri="{FF2B5EF4-FFF2-40B4-BE49-F238E27FC236}">
              <a16:creationId xmlns:a16="http://schemas.microsoft.com/office/drawing/2014/main" id="{29CFAEEC-0134-415A-9720-3B4748B83A2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34" name="Text Box 91">
          <a:extLst>
            <a:ext uri="{FF2B5EF4-FFF2-40B4-BE49-F238E27FC236}">
              <a16:creationId xmlns:a16="http://schemas.microsoft.com/office/drawing/2014/main" id="{FBF28360-144E-4748-9506-A24363219A0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35" name="Text Box 65">
          <a:extLst>
            <a:ext uri="{FF2B5EF4-FFF2-40B4-BE49-F238E27FC236}">
              <a16:creationId xmlns:a16="http://schemas.microsoft.com/office/drawing/2014/main" id="{2CF39E50-C45B-46E8-845D-EEE6B864EDA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36" name="Text Box 91">
          <a:extLst>
            <a:ext uri="{FF2B5EF4-FFF2-40B4-BE49-F238E27FC236}">
              <a16:creationId xmlns:a16="http://schemas.microsoft.com/office/drawing/2014/main" id="{DE2FF80D-8FF3-4C40-809F-8677D57429F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37" name="Text Box 46">
          <a:extLst>
            <a:ext uri="{FF2B5EF4-FFF2-40B4-BE49-F238E27FC236}">
              <a16:creationId xmlns:a16="http://schemas.microsoft.com/office/drawing/2014/main" id="{A4339061-B114-4294-8B4B-58CB25E92775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38" name="Text Box 43">
          <a:extLst>
            <a:ext uri="{FF2B5EF4-FFF2-40B4-BE49-F238E27FC236}">
              <a16:creationId xmlns:a16="http://schemas.microsoft.com/office/drawing/2014/main" id="{1EC83B28-D7B7-4B23-B4A1-01E2BD65E90E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39" name="Text Box 68">
          <a:extLst>
            <a:ext uri="{FF2B5EF4-FFF2-40B4-BE49-F238E27FC236}">
              <a16:creationId xmlns:a16="http://schemas.microsoft.com/office/drawing/2014/main" id="{2BC17140-EC3A-4D15-9F62-912DA132FFA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0" name="Text Box 69">
          <a:extLst>
            <a:ext uri="{FF2B5EF4-FFF2-40B4-BE49-F238E27FC236}">
              <a16:creationId xmlns:a16="http://schemas.microsoft.com/office/drawing/2014/main" id="{1B4B85B9-3611-4211-B113-E91455F2857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1" name="Text Box 70">
          <a:extLst>
            <a:ext uri="{FF2B5EF4-FFF2-40B4-BE49-F238E27FC236}">
              <a16:creationId xmlns:a16="http://schemas.microsoft.com/office/drawing/2014/main" id="{B9F7FC18-F48A-4442-88AD-74D85E3B8E1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2" name="Text Box 71">
          <a:extLst>
            <a:ext uri="{FF2B5EF4-FFF2-40B4-BE49-F238E27FC236}">
              <a16:creationId xmlns:a16="http://schemas.microsoft.com/office/drawing/2014/main" id="{3B1CD4F0-3766-4553-8DF5-E21655409EE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3" name="Text Box 72">
          <a:extLst>
            <a:ext uri="{FF2B5EF4-FFF2-40B4-BE49-F238E27FC236}">
              <a16:creationId xmlns:a16="http://schemas.microsoft.com/office/drawing/2014/main" id="{ADB5AB90-2039-4467-8C6D-0F18883EFCB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4" name="Text Box 73">
          <a:extLst>
            <a:ext uri="{FF2B5EF4-FFF2-40B4-BE49-F238E27FC236}">
              <a16:creationId xmlns:a16="http://schemas.microsoft.com/office/drawing/2014/main" id="{5C73A0AF-C0A1-49A4-AA55-330533E8389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45" name="Text Box 46">
          <a:extLst>
            <a:ext uri="{FF2B5EF4-FFF2-40B4-BE49-F238E27FC236}">
              <a16:creationId xmlns:a16="http://schemas.microsoft.com/office/drawing/2014/main" id="{CCBCAAC4-DA23-408B-B950-D935DBFDFC0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74EBE05B-160F-488A-AFFA-AC260AF86F8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47" name="Text Box 46">
          <a:extLst>
            <a:ext uri="{FF2B5EF4-FFF2-40B4-BE49-F238E27FC236}">
              <a16:creationId xmlns:a16="http://schemas.microsoft.com/office/drawing/2014/main" id="{42AFD608-E89F-47B2-ABBF-7D1FE6B3DFC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FB51AA38-D448-4059-B7C3-0019F6D14FC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49" name="Text Box 68">
          <a:extLst>
            <a:ext uri="{FF2B5EF4-FFF2-40B4-BE49-F238E27FC236}">
              <a16:creationId xmlns:a16="http://schemas.microsoft.com/office/drawing/2014/main" id="{4A6ED3B9-BC48-4CA9-9538-3839C41E504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50" name="Text Box 69">
          <a:extLst>
            <a:ext uri="{FF2B5EF4-FFF2-40B4-BE49-F238E27FC236}">
              <a16:creationId xmlns:a16="http://schemas.microsoft.com/office/drawing/2014/main" id="{D5987F56-BD83-4E16-816D-7B64D851A7F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51" name="Text Box 70">
          <a:extLst>
            <a:ext uri="{FF2B5EF4-FFF2-40B4-BE49-F238E27FC236}">
              <a16:creationId xmlns:a16="http://schemas.microsoft.com/office/drawing/2014/main" id="{2A4F2619-7A4D-44B3-B913-77BB8858610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52" name="Text Box 71">
          <a:extLst>
            <a:ext uri="{FF2B5EF4-FFF2-40B4-BE49-F238E27FC236}">
              <a16:creationId xmlns:a16="http://schemas.microsoft.com/office/drawing/2014/main" id="{F84D84E5-6F36-4079-86CC-72A9F54A6E7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53" name="Text Box 72">
          <a:extLst>
            <a:ext uri="{FF2B5EF4-FFF2-40B4-BE49-F238E27FC236}">
              <a16:creationId xmlns:a16="http://schemas.microsoft.com/office/drawing/2014/main" id="{519DBD9E-152C-4859-BAC6-D467C8A064A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54" name="Text Box 73">
          <a:extLst>
            <a:ext uri="{FF2B5EF4-FFF2-40B4-BE49-F238E27FC236}">
              <a16:creationId xmlns:a16="http://schemas.microsoft.com/office/drawing/2014/main" id="{7AF21084-BF38-4133-B02B-E6844BD2188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55" name="Text Box 46">
          <a:extLst>
            <a:ext uri="{FF2B5EF4-FFF2-40B4-BE49-F238E27FC236}">
              <a16:creationId xmlns:a16="http://schemas.microsoft.com/office/drawing/2014/main" id="{9F3E957A-A0C0-4FE7-A651-6F1EFCC374C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4B8307EB-D4CB-4871-8177-ECA3E22DA34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57" name="Text Box 46">
          <a:extLst>
            <a:ext uri="{FF2B5EF4-FFF2-40B4-BE49-F238E27FC236}">
              <a16:creationId xmlns:a16="http://schemas.microsoft.com/office/drawing/2014/main" id="{E46F7746-5564-4F08-9736-6B8E1C0F682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58" name="Text Box 43">
          <a:extLst>
            <a:ext uri="{FF2B5EF4-FFF2-40B4-BE49-F238E27FC236}">
              <a16:creationId xmlns:a16="http://schemas.microsoft.com/office/drawing/2014/main" id="{B7F1BCA8-3032-46AC-A964-406B6BDF07D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59" name="Text Box 68">
          <a:extLst>
            <a:ext uri="{FF2B5EF4-FFF2-40B4-BE49-F238E27FC236}">
              <a16:creationId xmlns:a16="http://schemas.microsoft.com/office/drawing/2014/main" id="{2A3626AA-4470-4E87-BAEA-58FD5DD09AE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60" name="Text Box 69">
          <a:extLst>
            <a:ext uri="{FF2B5EF4-FFF2-40B4-BE49-F238E27FC236}">
              <a16:creationId xmlns:a16="http://schemas.microsoft.com/office/drawing/2014/main" id="{DE38A145-8111-4E0E-B8D9-C8008544E04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61" name="Text Box 70">
          <a:extLst>
            <a:ext uri="{FF2B5EF4-FFF2-40B4-BE49-F238E27FC236}">
              <a16:creationId xmlns:a16="http://schemas.microsoft.com/office/drawing/2014/main" id="{6FFDECEB-0348-4F82-840D-C5E56B26E38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62" name="Text Box 71">
          <a:extLst>
            <a:ext uri="{FF2B5EF4-FFF2-40B4-BE49-F238E27FC236}">
              <a16:creationId xmlns:a16="http://schemas.microsoft.com/office/drawing/2014/main" id="{4C537DB7-BC8F-43BD-9889-B842DEB8232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63" name="Text Box 72">
          <a:extLst>
            <a:ext uri="{FF2B5EF4-FFF2-40B4-BE49-F238E27FC236}">
              <a16:creationId xmlns:a16="http://schemas.microsoft.com/office/drawing/2014/main" id="{CC754D37-11DA-4378-94BD-547E076BE4F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64" name="Text Box 73">
          <a:extLst>
            <a:ext uri="{FF2B5EF4-FFF2-40B4-BE49-F238E27FC236}">
              <a16:creationId xmlns:a16="http://schemas.microsoft.com/office/drawing/2014/main" id="{AD320FF4-4E78-4BEE-99C2-F791BA3789A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65" name="Text Box 46">
          <a:extLst>
            <a:ext uri="{FF2B5EF4-FFF2-40B4-BE49-F238E27FC236}">
              <a16:creationId xmlns:a16="http://schemas.microsoft.com/office/drawing/2014/main" id="{1823179E-0FDB-45FD-9CA3-7ADEDEF991A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66" name="Text Box 43">
          <a:extLst>
            <a:ext uri="{FF2B5EF4-FFF2-40B4-BE49-F238E27FC236}">
              <a16:creationId xmlns:a16="http://schemas.microsoft.com/office/drawing/2014/main" id="{C5091C05-46C8-4487-ABAB-846945CE2B2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67" name="Text Box 46">
          <a:extLst>
            <a:ext uri="{FF2B5EF4-FFF2-40B4-BE49-F238E27FC236}">
              <a16:creationId xmlns:a16="http://schemas.microsoft.com/office/drawing/2014/main" id="{68ADC8AC-F5C9-4E37-8FBC-B66D1AA806E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68" name="Text Box 43">
          <a:extLst>
            <a:ext uri="{FF2B5EF4-FFF2-40B4-BE49-F238E27FC236}">
              <a16:creationId xmlns:a16="http://schemas.microsoft.com/office/drawing/2014/main" id="{B3AF31A4-DDE0-4556-AA29-3C02D0A436F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6C4CA314-68D8-442A-B4C2-AF92879A6392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70" name="Text Box 65">
          <a:extLst>
            <a:ext uri="{FF2B5EF4-FFF2-40B4-BE49-F238E27FC236}">
              <a16:creationId xmlns:a16="http://schemas.microsoft.com/office/drawing/2014/main" id="{68A56722-0AC3-42DE-9608-222D5D49970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71" name="Text Box 91">
          <a:extLst>
            <a:ext uri="{FF2B5EF4-FFF2-40B4-BE49-F238E27FC236}">
              <a16:creationId xmlns:a16="http://schemas.microsoft.com/office/drawing/2014/main" id="{16F9E26C-78DE-4F36-B61E-F19D02A67FE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172" name="Text Box 65">
          <a:extLst>
            <a:ext uri="{FF2B5EF4-FFF2-40B4-BE49-F238E27FC236}">
              <a16:creationId xmlns:a16="http://schemas.microsoft.com/office/drawing/2014/main" id="{457690DE-BAB1-4904-8880-1C3A27B25E1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73" name="Text Box 46">
          <a:extLst>
            <a:ext uri="{FF2B5EF4-FFF2-40B4-BE49-F238E27FC236}">
              <a16:creationId xmlns:a16="http://schemas.microsoft.com/office/drawing/2014/main" id="{119CFED2-DB72-46B3-BBD6-2545037B8646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174" name="Text Box 43">
          <a:extLst>
            <a:ext uri="{FF2B5EF4-FFF2-40B4-BE49-F238E27FC236}">
              <a16:creationId xmlns:a16="http://schemas.microsoft.com/office/drawing/2014/main" id="{7A8176B3-3CCC-497A-B83D-94501137E1FB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75" name="Text Box 68">
          <a:extLst>
            <a:ext uri="{FF2B5EF4-FFF2-40B4-BE49-F238E27FC236}">
              <a16:creationId xmlns:a16="http://schemas.microsoft.com/office/drawing/2014/main" id="{4B23290E-06F7-402B-9D71-B95299462F9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76" name="Text Box 69">
          <a:extLst>
            <a:ext uri="{FF2B5EF4-FFF2-40B4-BE49-F238E27FC236}">
              <a16:creationId xmlns:a16="http://schemas.microsoft.com/office/drawing/2014/main" id="{1B570B04-2BC1-4E31-BBEE-55919DE9D59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77" name="Text Box 70">
          <a:extLst>
            <a:ext uri="{FF2B5EF4-FFF2-40B4-BE49-F238E27FC236}">
              <a16:creationId xmlns:a16="http://schemas.microsoft.com/office/drawing/2014/main" id="{976C84C9-19E1-44EB-8285-D61FDBC1817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78" name="Text Box 71">
          <a:extLst>
            <a:ext uri="{FF2B5EF4-FFF2-40B4-BE49-F238E27FC236}">
              <a16:creationId xmlns:a16="http://schemas.microsoft.com/office/drawing/2014/main" id="{3A048B77-D832-4B19-9ED4-6B3C99C9B55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79" name="Text Box 72">
          <a:extLst>
            <a:ext uri="{FF2B5EF4-FFF2-40B4-BE49-F238E27FC236}">
              <a16:creationId xmlns:a16="http://schemas.microsoft.com/office/drawing/2014/main" id="{EFAB5931-D71A-40FC-A16E-AF571B69871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0" name="Text Box 73">
          <a:extLst>
            <a:ext uri="{FF2B5EF4-FFF2-40B4-BE49-F238E27FC236}">
              <a16:creationId xmlns:a16="http://schemas.microsoft.com/office/drawing/2014/main" id="{A2EECB7A-DDEF-4D78-B6B5-A69E4645437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81" name="Text Box 46">
          <a:extLst>
            <a:ext uri="{FF2B5EF4-FFF2-40B4-BE49-F238E27FC236}">
              <a16:creationId xmlns:a16="http://schemas.microsoft.com/office/drawing/2014/main" id="{7542C73B-B1F9-40B1-9A1C-E87DD930DC4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82" name="Text Box 43">
          <a:extLst>
            <a:ext uri="{FF2B5EF4-FFF2-40B4-BE49-F238E27FC236}">
              <a16:creationId xmlns:a16="http://schemas.microsoft.com/office/drawing/2014/main" id="{6E4BFD54-B775-411D-A461-81022B8AF5A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83" name="Text Box 46">
          <a:extLst>
            <a:ext uri="{FF2B5EF4-FFF2-40B4-BE49-F238E27FC236}">
              <a16:creationId xmlns:a16="http://schemas.microsoft.com/office/drawing/2014/main" id="{D406073B-F4FD-4A57-BDE4-0F7B5BC57B6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84" name="Text Box 43">
          <a:extLst>
            <a:ext uri="{FF2B5EF4-FFF2-40B4-BE49-F238E27FC236}">
              <a16:creationId xmlns:a16="http://schemas.microsoft.com/office/drawing/2014/main" id="{87910E8C-567F-4837-871D-54427BC6F6F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5" name="Text Box 68">
          <a:extLst>
            <a:ext uri="{FF2B5EF4-FFF2-40B4-BE49-F238E27FC236}">
              <a16:creationId xmlns:a16="http://schemas.microsoft.com/office/drawing/2014/main" id="{BAAB1C24-7C32-4B1B-A859-61B5E21C1B60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6" name="Text Box 69">
          <a:extLst>
            <a:ext uri="{FF2B5EF4-FFF2-40B4-BE49-F238E27FC236}">
              <a16:creationId xmlns:a16="http://schemas.microsoft.com/office/drawing/2014/main" id="{9D046DFB-61B1-42C6-8857-819180D8909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7" name="Text Box 70">
          <a:extLst>
            <a:ext uri="{FF2B5EF4-FFF2-40B4-BE49-F238E27FC236}">
              <a16:creationId xmlns:a16="http://schemas.microsoft.com/office/drawing/2014/main" id="{87FFED4F-A106-4077-8210-68D47DAD7E8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8" name="Text Box 71">
          <a:extLst>
            <a:ext uri="{FF2B5EF4-FFF2-40B4-BE49-F238E27FC236}">
              <a16:creationId xmlns:a16="http://schemas.microsoft.com/office/drawing/2014/main" id="{76096EAF-ACA5-434C-BE3C-7EDBA544942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89" name="Text Box 72">
          <a:extLst>
            <a:ext uri="{FF2B5EF4-FFF2-40B4-BE49-F238E27FC236}">
              <a16:creationId xmlns:a16="http://schemas.microsoft.com/office/drawing/2014/main" id="{0BACF0C6-01A3-40E2-8E7D-775ED599992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190" name="Text Box 73">
          <a:extLst>
            <a:ext uri="{FF2B5EF4-FFF2-40B4-BE49-F238E27FC236}">
              <a16:creationId xmlns:a16="http://schemas.microsoft.com/office/drawing/2014/main" id="{48A94599-9CA2-47C2-898A-79464FE8082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91" name="Text Box 46">
          <a:extLst>
            <a:ext uri="{FF2B5EF4-FFF2-40B4-BE49-F238E27FC236}">
              <a16:creationId xmlns:a16="http://schemas.microsoft.com/office/drawing/2014/main" id="{30E59D43-7CFC-4698-BA50-50C55FEFF4F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92" name="Text Box 43">
          <a:extLst>
            <a:ext uri="{FF2B5EF4-FFF2-40B4-BE49-F238E27FC236}">
              <a16:creationId xmlns:a16="http://schemas.microsoft.com/office/drawing/2014/main" id="{90D27878-07B3-4A49-BC73-E72903712E1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93" name="Text Box 46">
          <a:extLst>
            <a:ext uri="{FF2B5EF4-FFF2-40B4-BE49-F238E27FC236}">
              <a16:creationId xmlns:a16="http://schemas.microsoft.com/office/drawing/2014/main" id="{19CC54A6-1D9A-4E35-9668-EB62D92F59D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194" name="Text Box 43">
          <a:extLst>
            <a:ext uri="{FF2B5EF4-FFF2-40B4-BE49-F238E27FC236}">
              <a16:creationId xmlns:a16="http://schemas.microsoft.com/office/drawing/2014/main" id="{CE1C907B-5168-48C7-9E13-3243EC432C2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95" name="Text Box 68">
          <a:extLst>
            <a:ext uri="{FF2B5EF4-FFF2-40B4-BE49-F238E27FC236}">
              <a16:creationId xmlns:a16="http://schemas.microsoft.com/office/drawing/2014/main" id="{B403CDD4-149A-4190-9195-CE0EEA47F1F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96" name="Text Box 69">
          <a:extLst>
            <a:ext uri="{FF2B5EF4-FFF2-40B4-BE49-F238E27FC236}">
              <a16:creationId xmlns:a16="http://schemas.microsoft.com/office/drawing/2014/main" id="{DEB51F7B-8734-4D87-9BAA-8BB2F88089D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97" name="Text Box 70">
          <a:extLst>
            <a:ext uri="{FF2B5EF4-FFF2-40B4-BE49-F238E27FC236}">
              <a16:creationId xmlns:a16="http://schemas.microsoft.com/office/drawing/2014/main" id="{88B4EEFB-D334-4E1F-92CD-FB6DFB4EEB4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98" name="Text Box 71">
          <a:extLst>
            <a:ext uri="{FF2B5EF4-FFF2-40B4-BE49-F238E27FC236}">
              <a16:creationId xmlns:a16="http://schemas.microsoft.com/office/drawing/2014/main" id="{62DA7261-B39E-4765-B249-C0A90C3B338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199" name="Text Box 72">
          <a:extLst>
            <a:ext uri="{FF2B5EF4-FFF2-40B4-BE49-F238E27FC236}">
              <a16:creationId xmlns:a16="http://schemas.microsoft.com/office/drawing/2014/main" id="{0F77BD8E-723F-40F8-9C80-13EB9B23CB8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47625"/>
    <xdr:sp macro="" textlink="">
      <xdr:nvSpPr>
        <xdr:cNvPr id="2200" name="Text Box 73">
          <a:extLst>
            <a:ext uri="{FF2B5EF4-FFF2-40B4-BE49-F238E27FC236}">
              <a16:creationId xmlns:a16="http://schemas.microsoft.com/office/drawing/2014/main" id="{D17B4D4C-16A6-49C7-A542-C94454843587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F4EE5C2B-59C0-42FB-BB9A-07517B3BB21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4F63FBA7-E342-4944-99D4-13AB241560A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03" name="Text Box 46">
          <a:extLst>
            <a:ext uri="{FF2B5EF4-FFF2-40B4-BE49-F238E27FC236}">
              <a16:creationId xmlns:a16="http://schemas.microsoft.com/office/drawing/2014/main" id="{65E79216-2B61-4F46-8CE1-F3BB8ADC913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821FDAFE-BE8C-4A31-8401-3201113B767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243</xdr:row>
      <xdr:rowOff>0</xdr:rowOff>
    </xdr:from>
    <xdr:ext cx="0" cy="171450"/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168FBF60-0344-4604-BECC-CD7A7EEF453A}"/>
            </a:ext>
          </a:extLst>
        </xdr:cNvPr>
        <xdr:cNvSpPr txBox="1">
          <a:spLocks noChangeArrowheads="1"/>
        </xdr:cNvSpPr>
      </xdr:nvSpPr>
      <xdr:spPr bwMode="auto">
        <a:xfrm>
          <a:off x="1057275" y="9410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206" name="Text Box 65">
          <a:extLst>
            <a:ext uri="{FF2B5EF4-FFF2-40B4-BE49-F238E27FC236}">
              <a16:creationId xmlns:a16="http://schemas.microsoft.com/office/drawing/2014/main" id="{E1E18487-9BB4-48B0-BB63-D587DEA7F716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207" name="Text Box 91">
          <a:extLst>
            <a:ext uri="{FF2B5EF4-FFF2-40B4-BE49-F238E27FC236}">
              <a16:creationId xmlns:a16="http://schemas.microsoft.com/office/drawing/2014/main" id="{847DE184-ED28-49DD-AE21-686EF6C604BE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171450"/>
    <xdr:sp macro="" textlink="">
      <xdr:nvSpPr>
        <xdr:cNvPr id="2208" name="Text Box 65">
          <a:extLst>
            <a:ext uri="{FF2B5EF4-FFF2-40B4-BE49-F238E27FC236}">
              <a16:creationId xmlns:a16="http://schemas.microsoft.com/office/drawing/2014/main" id="{1E2A4269-C166-42D2-AE6E-4C1DC04D3E0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151EBA9A-501D-4F19-B275-BDBFEAD1B81B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243</xdr:row>
      <xdr:rowOff>0</xdr:rowOff>
    </xdr:from>
    <xdr:ext cx="76200" cy="171450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CBAA831D-EA83-4BE1-9B53-65323593A8EA}"/>
            </a:ext>
          </a:extLst>
        </xdr:cNvPr>
        <xdr:cNvSpPr txBox="1">
          <a:spLocks noChangeArrowheads="1"/>
        </xdr:cNvSpPr>
      </xdr:nvSpPr>
      <xdr:spPr bwMode="auto">
        <a:xfrm>
          <a:off x="4676775" y="941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1" name="Text Box 68">
          <a:extLst>
            <a:ext uri="{FF2B5EF4-FFF2-40B4-BE49-F238E27FC236}">
              <a16:creationId xmlns:a16="http://schemas.microsoft.com/office/drawing/2014/main" id="{C608F481-0E2E-46E1-AF14-E790EE2EBDE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2" name="Text Box 69">
          <a:extLst>
            <a:ext uri="{FF2B5EF4-FFF2-40B4-BE49-F238E27FC236}">
              <a16:creationId xmlns:a16="http://schemas.microsoft.com/office/drawing/2014/main" id="{07A3A15C-3655-4B07-B93A-5B7FEADDF65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3" name="Text Box 70">
          <a:extLst>
            <a:ext uri="{FF2B5EF4-FFF2-40B4-BE49-F238E27FC236}">
              <a16:creationId xmlns:a16="http://schemas.microsoft.com/office/drawing/2014/main" id="{830F3F09-D80E-46D5-807E-B5889DF756A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4" name="Text Box 71">
          <a:extLst>
            <a:ext uri="{FF2B5EF4-FFF2-40B4-BE49-F238E27FC236}">
              <a16:creationId xmlns:a16="http://schemas.microsoft.com/office/drawing/2014/main" id="{87235F9F-EDB7-4A08-AF6E-190631913A12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5" name="Text Box 72">
          <a:extLst>
            <a:ext uri="{FF2B5EF4-FFF2-40B4-BE49-F238E27FC236}">
              <a16:creationId xmlns:a16="http://schemas.microsoft.com/office/drawing/2014/main" id="{5668E795-43AD-4B1B-9135-A9D192A6830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16" name="Text Box 73">
          <a:extLst>
            <a:ext uri="{FF2B5EF4-FFF2-40B4-BE49-F238E27FC236}">
              <a16:creationId xmlns:a16="http://schemas.microsoft.com/office/drawing/2014/main" id="{C4AA4882-02BC-475B-9AF2-A6D50DED5849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17" name="Text Box 46">
          <a:extLst>
            <a:ext uri="{FF2B5EF4-FFF2-40B4-BE49-F238E27FC236}">
              <a16:creationId xmlns:a16="http://schemas.microsoft.com/office/drawing/2014/main" id="{BBF702A7-85DB-4B05-8434-EEBDFA281C9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18" name="Text Box 43">
          <a:extLst>
            <a:ext uri="{FF2B5EF4-FFF2-40B4-BE49-F238E27FC236}">
              <a16:creationId xmlns:a16="http://schemas.microsoft.com/office/drawing/2014/main" id="{A3990E00-8CB9-46BC-825D-AD5DCD3FF4A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72414F44-A065-4AD4-B441-E9E8F18AAE7A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5BAA5023-15C1-4398-B701-714AB92557F8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1" name="Text Box 68">
          <a:extLst>
            <a:ext uri="{FF2B5EF4-FFF2-40B4-BE49-F238E27FC236}">
              <a16:creationId xmlns:a16="http://schemas.microsoft.com/office/drawing/2014/main" id="{8F0A5883-12AE-46BA-A2AE-85F7629EA37D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2" name="Text Box 69">
          <a:extLst>
            <a:ext uri="{FF2B5EF4-FFF2-40B4-BE49-F238E27FC236}">
              <a16:creationId xmlns:a16="http://schemas.microsoft.com/office/drawing/2014/main" id="{3F193226-121D-426A-971D-99D6934A3183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3" name="Text Box 70">
          <a:extLst>
            <a:ext uri="{FF2B5EF4-FFF2-40B4-BE49-F238E27FC236}">
              <a16:creationId xmlns:a16="http://schemas.microsoft.com/office/drawing/2014/main" id="{E64CE818-FD35-43C3-91EF-577D3539D451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4" name="Text Box 71">
          <a:extLst>
            <a:ext uri="{FF2B5EF4-FFF2-40B4-BE49-F238E27FC236}">
              <a16:creationId xmlns:a16="http://schemas.microsoft.com/office/drawing/2014/main" id="{B763CB72-7903-41A5-B7A9-E321508A22D5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5" name="Text Box 72">
          <a:extLst>
            <a:ext uri="{FF2B5EF4-FFF2-40B4-BE49-F238E27FC236}">
              <a16:creationId xmlns:a16="http://schemas.microsoft.com/office/drawing/2014/main" id="{E815A99F-0B6A-48A7-AFBE-DAA3DC3C1AC4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66675"/>
    <xdr:sp macro="" textlink="">
      <xdr:nvSpPr>
        <xdr:cNvPr id="2226" name="Text Box 73">
          <a:extLst>
            <a:ext uri="{FF2B5EF4-FFF2-40B4-BE49-F238E27FC236}">
              <a16:creationId xmlns:a16="http://schemas.microsoft.com/office/drawing/2014/main" id="{4CB25694-A9E6-47EC-BA6A-2BC45215851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27" name="Text Box 46">
          <a:extLst>
            <a:ext uri="{FF2B5EF4-FFF2-40B4-BE49-F238E27FC236}">
              <a16:creationId xmlns:a16="http://schemas.microsoft.com/office/drawing/2014/main" id="{10108D3F-E177-412F-9E95-071146F51EDB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28" name="Text Box 43">
          <a:extLst>
            <a:ext uri="{FF2B5EF4-FFF2-40B4-BE49-F238E27FC236}">
              <a16:creationId xmlns:a16="http://schemas.microsoft.com/office/drawing/2014/main" id="{A87C8BC1-35D5-4185-8512-1D075F2478AF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243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2AF39EA1-BB2B-4E5C-98B8-ADFD500317BC}"/>
            </a:ext>
          </a:extLst>
        </xdr:cNvPr>
        <xdr:cNvSpPr txBox="1">
          <a:spLocks noChangeArrowheads="1"/>
        </xdr:cNvSpPr>
      </xdr:nvSpPr>
      <xdr:spPr bwMode="auto">
        <a:xfrm>
          <a:off x="3933825" y="941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504825</xdr:colOff>
      <xdr:row>5</xdr:row>
      <xdr:rowOff>504825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B229E843-A35E-4D2E-A724-4C51242C6DD5}"/>
            </a:ext>
          </a:extLst>
        </xdr:cNvPr>
        <xdr:cNvSpPr txBox="1">
          <a:spLocks noChangeArrowheads="1"/>
        </xdr:cNvSpPr>
      </xdr:nvSpPr>
      <xdr:spPr bwMode="auto">
        <a:xfrm>
          <a:off x="16249650" y="209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1" name="Text Box 68">
          <a:extLst>
            <a:ext uri="{FF2B5EF4-FFF2-40B4-BE49-F238E27FC236}">
              <a16:creationId xmlns:a16="http://schemas.microsoft.com/office/drawing/2014/main" id="{E02E0805-47EC-41FB-ADFC-2D931089228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2" name="Text Box 69">
          <a:extLst>
            <a:ext uri="{FF2B5EF4-FFF2-40B4-BE49-F238E27FC236}">
              <a16:creationId xmlns:a16="http://schemas.microsoft.com/office/drawing/2014/main" id="{235ED783-BB38-42D4-9369-C43FB53BDD0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3" name="Text Box 70">
          <a:extLst>
            <a:ext uri="{FF2B5EF4-FFF2-40B4-BE49-F238E27FC236}">
              <a16:creationId xmlns:a16="http://schemas.microsoft.com/office/drawing/2014/main" id="{FEBA3599-0B5B-4FC1-898D-4FAAE29FF3F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4" name="Text Box 71">
          <a:extLst>
            <a:ext uri="{FF2B5EF4-FFF2-40B4-BE49-F238E27FC236}">
              <a16:creationId xmlns:a16="http://schemas.microsoft.com/office/drawing/2014/main" id="{9F2E7768-CE71-4BB1-9B2D-49D9A3A0394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5" name="Text Box 72">
          <a:extLst>
            <a:ext uri="{FF2B5EF4-FFF2-40B4-BE49-F238E27FC236}">
              <a16:creationId xmlns:a16="http://schemas.microsoft.com/office/drawing/2014/main" id="{E099CA9C-6A94-4D16-B85F-CAEA4B23F8C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36" name="Text Box 73">
          <a:extLst>
            <a:ext uri="{FF2B5EF4-FFF2-40B4-BE49-F238E27FC236}">
              <a16:creationId xmlns:a16="http://schemas.microsoft.com/office/drawing/2014/main" id="{24BFA5DD-34A7-4BC3-8767-E4CCD6A31C9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1EC9DB4C-F6F9-4113-A5B0-FDEB925250A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88831205-A9E5-4F87-8388-6FE3010188B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39" name="Text Box 46">
          <a:extLst>
            <a:ext uri="{FF2B5EF4-FFF2-40B4-BE49-F238E27FC236}">
              <a16:creationId xmlns:a16="http://schemas.microsoft.com/office/drawing/2014/main" id="{DB4E6A9E-0129-465E-8334-4BB6A89CDFF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40" name="Text Box 43">
          <a:extLst>
            <a:ext uri="{FF2B5EF4-FFF2-40B4-BE49-F238E27FC236}">
              <a16:creationId xmlns:a16="http://schemas.microsoft.com/office/drawing/2014/main" id="{6247BBDC-35AE-4646-B248-451D7F68235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F6FFC538-542E-4E4B-A635-E649FB61837B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A962964E-4E5E-4430-A692-5706BC7CC2B5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43" name="Text Box 65">
          <a:extLst>
            <a:ext uri="{FF2B5EF4-FFF2-40B4-BE49-F238E27FC236}">
              <a16:creationId xmlns:a16="http://schemas.microsoft.com/office/drawing/2014/main" id="{0098639A-88D8-4CDB-B8AE-DC2EA1A046A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44" name="Text Box 91">
          <a:extLst>
            <a:ext uri="{FF2B5EF4-FFF2-40B4-BE49-F238E27FC236}">
              <a16:creationId xmlns:a16="http://schemas.microsoft.com/office/drawing/2014/main" id="{4FF0995F-268C-4E27-BC90-C1E626BB9D5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45" name="Text Box 65">
          <a:extLst>
            <a:ext uri="{FF2B5EF4-FFF2-40B4-BE49-F238E27FC236}">
              <a16:creationId xmlns:a16="http://schemas.microsoft.com/office/drawing/2014/main" id="{E6694CD8-7587-4A86-AACC-E8426AFEC2F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46" name="Text Box 91">
          <a:extLst>
            <a:ext uri="{FF2B5EF4-FFF2-40B4-BE49-F238E27FC236}">
              <a16:creationId xmlns:a16="http://schemas.microsoft.com/office/drawing/2014/main" id="{823B1949-9CAB-4E0E-8078-DFB2F37ED3C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AF5A856A-DE34-43A5-97A1-38E0F8CC7160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87CBEBB3-41A5-4ADD-B153-750A1046391C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DBBF9572-6D55-4DEF-9C1A-288A87A37A1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7A848B49-12C7-4EAD-97ED-925B1C75220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8F74C804-B9B7-4ADC-AF3F-31FEC234E25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DC31363E-B32A-4E86-8A60-D970E33E253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B1D00E00-9B92-440E-86E6-B9DE00B9F81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930793B0-901E-4175-918E-AC5ED040443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414CDF98-F15E-4A59-A625-B28E4750E22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0403B7BF-9CDF-48CB-A9B6-75A677E8ACF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AB6F1D86-6BBE-44BE-BF6B-3DC06EE4F9E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4E9592D8-3C36-4646-9B7A-9CA45CECE54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59" name="Text Box 68">
          <a:extLst>
            <a:ext uri="{FF2B5EF4-FFF2-40B4-BE49-F238E27FC236}">
              <a16:creationId xmlns:a16="http://schemas.microsoft.com/office/drawing/2014/main" id="{2127444A-C6F1-4194-96B6-8AA2A39308A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60" name="Text Box 69">
          <a:extLst>
            <a:ext uri="{FF2B5EF4-FFF2-40B4-BE49-F238E27FC236}">
              <a16:creationId xmlns:a16="http://schemas.microsoft.com/office/drawing/2014/main" id="{AC82F7C5-F143-4591-9A87-E76F828A0AA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61" name="Text Box 70">
          <a:extLst>
            <a:ext uri="{FF2B5EF4-FFF2-40B4-BE49-F238E27FC236}">
              <a16:creationId xmlns:a16="http://schemas.microsoft.com/office/drawing/2014/main" id="{44312BF0-DDFA-4439-9BB8-5B3D4035BCC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62" name="Text Box 71">
          <a:extLst>
            <a:ext uri="{FF2B5EF4-FFF2-40B4-BE49-F238E27FC236}">
              <a16:creationId xmlns:a16="http://schemas.microsoft.com/office/drawing/2014/main" id="{528EE673-DF60-4ECB-BC00-84C084BA84D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63" name="Text Box 72">
          <a:extLst>
            <a:ext uri="{FF2B5EF4-FFF2-40B4-BE49-F238E27FC236}">
              <a16:creationId xmlns:a16="http://schemas.microsoft.com/office/drawing/2014/main" id="{68008EF6-5E81-4EA4-BDDD-0D879EAA138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64" name="Text Box 73">
          <a:extLst>
            <a:ext uri="{FF2B5EF4-FFF2-40B4-BE49-F238E27FC236}">
              <a16:creationId xmlns:a16="http://schemas.microsoft.com/office/drawing/2014/main" id="{6CF01033-6E89-4189-94C9-897239771BB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65" name="Text Box 46">
          <a:extLst>
            <a:ext uri="{FF2B5EF4-FFF2-40B4-BE49-F238E27FC236}">
              <a16:creationId xmlns:a16="http://schemas.microsoft.com/office/drawing/2014/main" id="{3AA00C42-67D0-4C50-A8B5-A037148C34C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66" name="Text Box 43">
          <a:extLst>
            <a:ext uri="{FF2B5EF4-FFF2-40B4-BE49-F238E27FC236}">
              <a16:creationId xmlns:a16="http://schemas.microsoft.com/office/drawing/2014/main" id="{4298ACA9-AD13-4317-BD35-1E9180DE8D3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67" name="Text Box 46">
          <a:extLst>
            <a:ext uri="{FF2B5EF4-FFF2-40B4-BE49-F238E27FC236}">
              <a16:creationId xmlns:a16="http://schemas.microsoft.com/office/drawing/2014/main" id="{3BC071B5-32A6-40D4-8F72-53DF59389E5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68" name="Text Box 43">
          <a:extLst>
            <a:ext uri="{FF2B5EF4-FFF2-40B4-BE49-F238E27FC236}">
              <a16:creationId xmlns:a16="http://schemas.microsoft.com/office/drawing/2014/main" id="{9CCFA4D9-2E2F-4EB8-B555-1AFC503E9F3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69" name="Text Box 68">
          <a:extLst>
            <a:ext uri="{FF2B5EF4-FFF2-40B4-BE49-F238E27FC236}">
              <a16:creationId xmlns:a16="http://schemas.microsoft.com/office/drawing/2014/main" id="{F4A6BECB-D41D-439D-806F-DAB2B336F5A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70" name="Text Box 69">
          <a:extLst>
            <a:ext uri="{FF2B5EF4-FFF2-40B4-BE49-F238E27FC236}">
              <a16:creationId xmlns:a16="http://schemas.microsoft.com/office/drawing/2014/main" id="{21C2F17C-B2EB-4B29-9105-373CF0E8AC5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71" name="Text Box 70">
          <a:extLst>
            <a:ext uri="{FF2B5EF4-FFF2-40B4-BE49-F238E27FC236}">
              <a16:creationId xmlns:a16="http://schemas.microsoft.com/office/drawing/2014/main" id="{0173C1B4-DE4F-474A-8F5C-DD182323A79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72" name="Text Box 71">
          <a:extLst>
            <a:ext uri="{FF2B5EF4-FFF2-40B4-BE49-F238E27FC236}">
              <a16:creationId xmlns:a16="http://schemas.microsoft.com/office/drawing/2014/main" id="{63DD32AB-2980-4593-A111-A004CE15337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73" name="Text Box 72">
          <a:extLst>
            <a:ext uri="{FF2B5EF4-FFF2-40B4-BE49-F238E27FC236}">
              <a16:creationId xmlns:a16="http://schemas.microsoft.com/office/drawing/2014/main" id="{DC2CF93E-AF53-4E3F-A109-BA4B7D08810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274" name="Text Box 73">
          <a:extLst>
            <a:ext uri="{FF2B5EF4-FFF2-40B4-BE49-F238E27FC236}">
              <a16:creationId xmlns:a16="http://schemas.microsoft.com/office/drawing/2014/main" id="{DE817132-25C4-456E-B20B-E134977EAD4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75" name="Text Box 46">
          <a:extLst>
            <a:ext uri="{FF2B5EF4-FFF2-40B4-BE49-F238E27FC236}">
              <a16:creationId xmlns:a16="http://schemas.microsoft.com/office/drawing/2014/main" id="{1EFA41B2-ECF1-4E56-B45E-163C4DEA4D3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76" name="Text Box 43">
          <a:extLst>
            <a:ext uri="{FF2B5EF4-FFF2-40B4-BE49-F238E27FC236}">
              <a16:creationId xmlns:a16="http://schemas.microsoft.com/office/drawing/2014/main" id="{4759DD83-A943-4BC2-8A81-D70DBAA6D0D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77" name="Text Box 46">
          <a:extLst>
            <a:ext uri="{FF2B5EF4-FFF2-40B4-BE49-F238E27FC236}">
              <a16:creationId xmlns:a16="http://schemas.microsoft.com/office/drawing/2014/main" id="{BC41FA65-CF57-4CE6-B770-CBF7A05A978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78" name="Text Box 43">
          <a:extLst>
            <a:ext uri="{FF2B5EF4-FFF2-40B4-BE49-F238E27FC236}">
              <a16:creationId xmlns:a16="http://schemas.microsoft.com/office/drawing/2014/main" id="{6E8E9DE8-BB74-4123-8812-828D726B3EE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8BC1AB82-E5D9-44DD-B653-29F5F6FF8D16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CEE1C86D-86AC-425B-82A8-7F4C3008E991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81" name="Text Box 65">
          <a:extLst>
            <a:ext uri="{FF2B5EF4-FFF2-40B4-BE49-F238E27FC236}">
              <a16:creationId xmlns:a16="http://schemas.microsoft.com/office/drawing/2014/main" id="{1B0E3E6B-5854-4CA7-82BF-EA8F1E96CA1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82" name="Text Box 91">
          <a:extLst>
            <a:ext uri="{FF2B5EF4-FFF2-40B4-BE49-F238E27FC236}">
              <a16:creationId xmlns:a16="http://schemas.microsoft.com/office/drawing/2014/main" id="{D3E8B97F-9F42-493A-AD37-8B4BE365D58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83" name="Text Box 65">
          <a:extLst>
            <a:ext uri="{FF2B5EF4-FFF2-40B4-BE49-F238E27FC236}">
              <a16:creationId xmlns:a16="http://schemas.microsoft.com/office/drawing/2014/main" id="{8E79768F-2FB4-4DD0-912B-00BFFC55019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284" name="Text Box 91">
          <a:extLst>
            <a:ext uri="{FF2B5EF4-FFF2-40B4-BE49-F238E27FC236}">
              <a16:creationId xmlns:a16="http://schemas.microsoft.com/office/drawing/2014/main" id="{E8DD940B-E360-45D7-900E-70FB06AC3DE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285" name="Text Box 46">
          <a:extLst>
            <a:ext uri="{FF2B5EF4-FFF2-40B4-BE49-F238E27FC236}">
              <a16:creationId xmlns:a16="http://schemas.microsoft.com/office/drawing/2014/main" id="{BC330C1B-42EF-4C13-BD81-71E3322BD35B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286" name="Text Box 43">
          <a:extLst>
            <a:ext uri="{FF2B5EF4-FFF2-40B4-BE49-F238E27FC236}">
              <a16:creationId xmlns:a16="http://schemas.microsoft.com/office/drawing/2014/main" id="{7D0F522C-6708-46E8-A6AC-0AFF044C2AE5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87" name="Text Box 68">
          <a:extLst>
            <a:ext uri="{FF2B5EF4-FFF2-40B4-BE49-F238E27FC236}">
              <a16:creationId xmlns:a16="http://schemas.microsoft.com/office/drawing/2014/main" id="{A2F8985B-0535-4A28-8716-7DEA8AAA331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88" name="Text Box 69">
          <a:extLst>
            <a:ext uri="{FF2B5EF4-FFF2-40B4-BE49-F238E27FC236}">
              <a16:creationId xmlns:a16="http://schemas.microsoft.com/office/drawing/2014/main" id="{7FE70DB9-6B03-46A2-B54F-F581AC905AE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89" name="Text Box 70">
          <a:extLst>
            <a:ext uri="{FF2B5EF4-FFF2-40B4-BE49-F238E27FC236}">
              <a16:creationId xmlns:a16="http://schemas.microsoft.com/office/drawing/2014/main" id="{60BB3CF7-FC09-40DF-9337-02D38249F1C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0" name="Text Box 71">
          <a:extLst>
            <a:ext uri="{FF2B5EF4-FFF2-40B4-BE49-F238E27FC236}">
              <a16:creationId xmlns:a16="http://schemas.microsoft.com/office/drawing/2014/main" id="{31B346A8-2DDC-4057-A4B2-24613435692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1" name="Text Box 72">
          <a:extLst>
            <a:ext uri="{FF2B5EF4-FFF2-40B4-BE49-F238E27FC236}">
              <a16:creationId xmlns:a16="http://schemas.microsoft.com/office/drawing/2014/main" id="{1888B5DE-8D90-4039-8A3C-57968DEE473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2" name="Text Box 73">
          <a:extLst>
            <a:ext uri="{FF2B5EF4-FFF2-40B4-BE49-F238E27FC236}">
              <a16:creationId xmlns:a16="http://schemas.microsoft.com/office/drawing/2014/main" id="{E488E90A-F759-4778-A663-3781917049C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93" name="Text Box 46">
          <a:extLst>
            <a:ext uri="{FF2B5EF4-FFF2-40B4-BE49-F238E27FC236}">
              <a16:creationId xmlns:a16="http://schemas.microsoft.com/office/drawing/2014/main" id="{582D6584-F53B-4458-8622-AF3E1C854F7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94" name="Text Box 43">
          <a:extLst>
            <a:ext uri="{FF2B5EF4-FFF2-40B4-BE49-F238E27FC236}">
              <a16:creationId xmlns:a16="http://schemas.microsoft.com/office/drawing/2014/main" id="{9AC00A92-7AD9-4302-A178-D2FC25C176D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95" name="Text Box 46">
          <a:extLst>
            <a:ext uri="{FF2B5EF4-FFF2-40B4-BE49-F238E27FC236}">
              <a16:creationId xmlns:a16="http://schemas.microsoft.com/office/drawing/2014/main" id="{84BEDBB3-AF60-4ACD-B3FC-047FEDBB05D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296" name="Text Box 43">
          <a:extLst>
            <a:ext uri="{FF2B5EF4-FFF2-40B4-BE49-F238E27FC236}">
              <a16:creationId xmlns:a16="http://schemas.microsoft.com/office/drawing/2014/main" id="{CF708BB6-FD47-4748-A546-4D24B96A799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7" name="Text Box 68">
          <a:extLst>
            <a:ext uri="{FF2B5EF4-FFF2-40B4-BE49-F238E27FC236}">
              <a16:creationId xmlns:a16="http://schemas.microsoft.com/office/drawing/2014/main" id="{C7A99914-4BF9-4EB1-AAC6-DE10D76DE3F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8" name="Text Box 69">
          <a:extLst>
            <a:ext uri="{FF2B5EF4-FFF2-40B4-BE49-F238E27FC236}">
              <a16:creationId xmlns:a16="http://schemas.microsoft.com/office/drawing/2014/main" id="{D31EEF1D-80D2-4FE3-AF23-5A906D078A6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299" name="Text Box 70">
          <a:extLst>
            <a:ext uri="{FF2B5EF4-FFF2-40B4-BE49-F238E27FC236}">
              <a16:creationId xmlns:a16="http://schemas.microsoft.com/office/drawing/2014/main" id="{077D0E8F-AA47-4775-B222-72B7DF5E9E4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00" name="Text Box 71">
          <a:extLst>
            <a:ext uri="{FF2B5EF4-FFF2-40B4-BE49-F238E27FC236}">
              <a16:creationId xmlns:a16="http://schemas.microsoft.com/office/drawing/2014/main" id="{DF9B8D4D-CF86-456F-B167-D2F326912ED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01" name="Text Box 72">
          <a:extLst>
            <a:ext uri="{FF2B5EF4-FFF2-40B4-BE49-F238E27FC236}">
              <a16:creationId xmlns:a16="http://schemas.microsoft.com/office/drawing/2014/main" id="{5994DD84-1ED2-46DB-8F32-17D980E7622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02" name="Text Box 73">
          <a:extLst>
            <a:ext uri="{FF2B5EF4-FFF2-40B4-BE49-F238E27FC236}">
              <a16:creationId xmlns:a16="http://schemas.microsoft.com/office/drawing/2014/main" id="{7D0B813C-2997-421D-8A5E-127AD234DD1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03" name="Text Box 46">
          <a:extLst>
            <a:ext uri="{FF2B5EF4-FFF2-40B4-BE49-F238E27FC236}">
              <a16:creationId xmlns:a16="http://schemas.microsoft.com/office/drawing/2014/main" id="{356306E0-A14D-4BC3-A2C7-D8313EB571F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04" name="Text Box 43">
          <a:extLst>
            <a:ext uri="{FF2B5EF4-FFF2-40B4-BE49-F238E27FC236}">
              <a16:creationId xmlns:a16="http://schemas.microsoft.com/office/drawing/2014/main" id="{2C6F8636-A4CF-43D3-B9B4-BDDE8A88133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05" name="Text Box 46">
          <a:extLst>
            <a:ext uri="{FF2B5EF4-FFF2-40B4-BE49-F238E27FC236}">
              <a16:creationId xmlns:a16="http://schemas.microsoft.com/office/drawing/2014/main" id="{AE9DBA4A-E38B-4518-A2AA-387EA684ADF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06" name="Text Box 43">
          <a:extLst>
            <a:ext uri="{FF2B5EF4-FFF2-40B4-BE49-F238E27FC236}">
              <a16:creationId xmlns:a16="http://schemas.microsoft.com/office/drawing/2014/main" id="{55007FA4-4594-4AB7-AC01-46AEDCEF04D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07" name="Text Box 68">
          <a:extLst>
            <a:ext uri="{FF2B5EF4-FFF2-40B4-BE49-F238E27FC236}">
              <a16:creationId xmlns:a16="http://schemas.microsoft.com/office/drawing/2014/main" id="{CEE73C10-CD75-4051-A912-31AB3A35648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08" name="Text Box 69">
          <a:extLst>
            <a:ext uri="{FF2B5EF4-FFF2-40B4-BE49-F238E27FC236}">
              <a16:creationId xmlns:a16="http://schemas.microsoft.com/office/drawing/2014/main" id="{1F57876D-0BCC-43E5-8B07-0863C71985F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09" name="Text Box 70">
          <a:extLst>
            <a:ext uri="{FF2B5EF4-FFF2-40B4-BE49-F238E27FC236}">
              <a16:creationId xmlns:a16="http://schemas.microsoft.com/office/drawing/2014/main" id="{A2DACD52-F4CE-41CE-B632-FB95B2DC501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10" name="Text Box 71">
          <a:extLst>
            <a:ext uri="{FF2B5EF4-FFF2-40B4-BE49-F238E27FC236}">
              <a16:creationId xmlns:a16="http://schemas.microsoft.com/office/drawing/2014/main" id="{AF9A5D52-24F1-4607-AF46-4351A77928F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11" name="Text Box 72">
          <a:extLst>
            <a:ext uri="{FF2B5EF4-FFF2-40B4-BE49-F238E27FC236}">
              <a16:creationId xmlns:a16="http://schemas.microsoft.com/office/drawing/2014/main" id="{4BA25D16-0C4C-4139-8A77-42A2C04B933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12" name="Text Box 73">
          <a:extLst>
            <a:ext uri="{FF2B5EF4-FFF2-40B4-BE49-F238E27FC236}">
              <a16:creationId xmlns:a16="http://schemas.microsoft.com/office/drawing/2014/main" id="{39E786FD-3229-4925-B6DF-47678E86A12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13" name="Text Box 46">
          <a:extLst>
            <a:ext uri="{FF2B5EF4-FFF2-40B4-BE49-F238E27FC236}">
              <a16:creationId xmlns:a16="http://schemas.microsoft.com/office/drawing/2014/main" id="{99D468CB-34AB-42EE-9CCB-C9F9D4B1D64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14" name="Text Box 43">
          <a:extLst>
            <a:ext uri="{FF2B5EF4-FFF2-40B4-BE49-F238E27FC236}">
              <a16:creationId xmlns:a16="http://schemas.microsoft.com/office/drawing/2014/main" id="{1408B727-9328-4C0D-BC24-8D8A69F994A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15" name="Text Box 46">
          <a:extLst>
            <a:ext uri="{FF2B5EF4-FFF2-40B4-BE49-F238E27FC236}">
              <a16:creationId xmlns:a16="http://schemas.microsoft.com/office/drawing/2014/main" id="{5EA05845-3784-49AF-A082-8AEFFD6B4B4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16" name="Text Box 43">
          <a:extLst>
            <a:ext uri="{FF2B5EF4-FFF2-40B4-BE49-F238E27FC236}">
              <a16:creationId xmlns:a16="http://schemas.microsoft.com/office/drawing/2014/main" id="{C7AD9528-9C4A-4969-BD9A-192F0790D64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317" name="Text Box 10">
          <a:extLst>
            <a:ext uri="{FF2B5EF4-FFF2-40B4-BE49-F238E27FC236}">
              <a16:creationId xmlns:a16="http://schemas.microsoft.com/office/drawing/2014/main" id="{496E3FC9-E404-4F9F-9D72-69EA2E568618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318" name="Text Box 11">
          <a:extLst>
            <a:ext uri="{FF2B5EF4-FFF2-40B4-BE49-F238E27FC236}">
              <a16:creationId xmlns:a16="http://schemas.microsoft.com/office/drawing/2014/main" id="{771E0A18-5E36-4920-B966-90E213E23CBB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19" name="Text Box 65">
          <a:extLst>
            <a:ext uri="{FF2B5EF4-FFF2-40B4-BE49-F238E27FC236}">
              <a16:creationId xmlns:a16="http://schemas.microsoft.com/office/drawing/2014/main" id="{7E429951-F585-4B48-8BC9-B5950BDEAB5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20" name="Text Box 91">
          <a:extLst>
            <a:ext uri="{FF2B5EF4-FFF2-40B4-BE49-F238E27FC236}">
              <a16:creationId xmlns:a16="http://schemas.microsoft.com/office/drawing/2014/main" id="{7F6EE72D-B7D0-4B05-A5DC-168F95DA1C4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21" name="Text Box 65">
          <a:extLst>
            <a:ext uri="{FF2B5EF4-FFF2-40B4-BE49-F238E27FC236}">
              <a16:creationId xmlns:a16="http://schemas.microsoft.com/office/drawing/2014/main" id="{DA124B7C-EE11-4A3A-8FB7-E58BBD4408B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22" name="Text Box 91">
          <a:extLst>
            <a:ext uri="{FF2B5EF4-FFF2-40B4-BE49-F238E27FC236}">
              <a16:creationId xmlns:a16="http://schemas.microsoft.com/office/drawing/2014/main" id="{46B2B40A-14F2-475D-86BA-024C7A1960B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23" name="Text Box 46">
          <a:extLst>
            <a:ext uri="{FF2B5EF4-FFF2-40B4-BE49-F238E27FC236}">
              <a16:creationId xmlns:a16="http://schemas.microsoft.com/office/drawing/2014/main" id="{A032FDF7-B078-4AFD-A18F-062D2E2D22DA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24" name="Text Box 43">
          <a:extLst>
            <a:ext uri="{FF2B5EF4-FFF2-40B4-BE49-F238E27FC236}">
              <a16:creationId xmlns:a16="http://schemas.microsoft.com/office/drawing/2014/main" id="{F3094DA9-3DD8-44C2-9B4F-1ADB3FF82CBA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25" name="Text Box 68">
          <a:extLst>
            <a:ext uri="{FF2B5EF4-FFF2-40B4-BE49-F238E27FC236}">
              <a16:creationId xmlns:a16="http://schemas.microsoft.com/office/drawing/2014/main" id="{4AFFCAD6-42BE-45C7-85A9-EBA4F1AECE1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26" name="Text Box 69">
          <a:extLst>
            <a:ext uri="{FF2B5EF4-FFF2-40B4-BE49-F238E27FC236}">
              <a16:creationId xmlns:a16="http://schemas.microsoft.com/office/drawing/2014/main" id="{841898F9-B767-4114-A9C8-3A7282708C3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27" name="Text Box 70">
          <a:extLst>
            <a:ext uri="{FF2B5EF4-FFF2-40B4-BE49-F238E27FC236}">
              <a16:creationId xmlns:a16="http://schemas.microsoft.com/office/drawing/2014/main" id="{D41CF4B6-8949-4161-965E-689751652C3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28" name="Text Box 71">
          <a:extLst>
            <a:ext uri="{FF2B5EF4-FFF2-40B4-BE49-F238E27FC236}">
              <a16:creationId xmlns:a16="http://schemas.microsoft.com/office/drawing/2014/main" id="{DDFC3B7C-7492-4C8B-B09D-F55572EB066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29" name="Text Box 72">
          <a:extLst>
            <a:ext uri="{FF2B5EF4-FFF2-40B4-BE49-F238E27FC236}">
              <a16:creationId xmlns:a16="http://schemas.microsoft.com/office/drawing/2014/main" id="{41FA90E4-2D21-4647-B7E6-7634D7B730D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0" name="Text Box 73">
          <a:extLst>
            <a:ext uri="{FF2B5EF4-FFF2-40B4-BE49-F238E27FC236}">
              <a16:creationId xmlns:a16="http://schemas.microsoft.com/office/drawing/2014/main" id="{8889C313-C393-418D-8A40-ADCCFFFF34D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31" name="Text Box 46">
          <a:extLst>
            <a:ext uri="{FF2B5EF4-FFF2-40B4-BE49-F238E27FC236}">
              <a16:creationId xmlns:a16="http://schemas.microsoft.com/office/drawing/2014/main" id="{00EBAFFA-0F4F-4DD6-8C98-3B429AD9D3C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32" name="Text Box 43">
          <a:extLst>
            <a:ext uri="{FF2B5EF4-FFF2-40B4-BE49-F238E27FC236}">
              <a16:creationId xmlns:a16="http://schemas.microsoft.com/office/drawing/2014/main" id="{B724265F-759E-41C1-AB2A-F6A702F4095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33" name="Text Box 46">
          <a:extLst>
            <a:ext uri="{FF2B5EF4-FFF2-40B4-BE49-F238E27FC236}">
              <a16:creationId xmlns:a16="http://schemas.microsoft.com/office/drawing/2014/main" id="{C9E08D9A-AEB8-4F44-A9AC-B810C8FE817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34" name="Text Box 43">
          <a:extLst>
            <a:ext uri="{FF2B5EF4-FFF2-40B4-BE49-F238E27FC236}">
              <a16:creationId xmlns:a16="http://schemas.microsoft.com/office/drawing/2014/main" id="{5A95B0BA-3908-4C9F-955D-2FF79B3329B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5" name="Text Box 68">
          <a:extLst>
            <a:ext uri="{FF2B5EF4-FFF2-40B4-BE49-F238E27FC236}">
              <a16:creationId xmlns:a16="http://schemas.microsoft.com/office/drawing/2014/main" id="{5062F7A8-23DE-4A13-A55D-E13602740BE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6" name="Text Box 69">
          <a:extLst>
            <a:ext uri="{FF2B5EF4-FFF2-40B4-BE49-F238E27FC236}">
              <a16:creationId xmlns:a16="http://schemas.microsoft.com/office/drawing/2014/main" id="{833F2908-7B9F-4D03-A67A-7640F510BBE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7" name="Text Box 70">
          <a:extLst>
            <a:ext uri="{FF2B5EF4-FFF2-40B4-BE49-F238E27FC236}">
              <a16:creationId xmlns:a16="http://schemas.microsoft.com/office/drawing/2014/main" id="{E3549B8D-51E5-4059-AD74-E2DF346F622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8" name="Text Box 71">
          <a:extLst>
            <a:ext uri="{FF2B5EF4-FFF2-40B4-BE49-F238E27FC236}">
              <a16:creationId xmlns:a16="http://schemas.microsoft.com/office/drawing/2014/main" id="{7B606443-F1E3-4E5A-B82A-578D60D3C96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39" name="Text Box 72">
          <a:extLst>
            <a:ext uri="{FF2B5EF4-FFF2-40B4-BE49-F238E27FC236}">
              <a16:creationId xmlns:a16="http://schemas.microsoft.com/office/drawing/2014/main" id="{74483FF1-5BA6-4366-AC56-7F96A7C9E41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40" name="Text Box 73">
          <a:extLst>
            <a:ext uri="{FF2B5EF4-FFF2-40B4-BE49-F238E27FC236}">
              <a16:creationId xmlns:a16="http://schemas.microsoft.com/office/drawing/2014/main" id="{B774C59E-A665-4CC3-B80C-6202B37BA96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41" name="Text Box 46">
          <a:extLst>
            <a:ext uri="{FF2B5EF4-FFF2-40B4-BE49-F238E27FC236}">
              <a16:creationId xmlns:a16="http://schemas.microsoft.com/office/drawing/2014/main" id="{98B2550B-DE64-4245-9EF0-2BEFE8A7488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42" name="Text Box 43">
          <a:extLst>
            <a:ext uri="{FF2B5EF4-FFF2-40B4-BE49-F238E27FC236}">
              <a16:creationId xmlns:a16="http://schemas.microsoft.com/office/drawing/2014/main" id="{AF3AC3F5-C581-4E7B-B310-73CB339B8DF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43" name="Text Box 46">
          <a:extLst>
            <a:ext uri="{FF2B5EF4-FFF2-40B4-BE49-F238E27FC236}">
              <a16:creationId xmlns:a16="http://schemas.microsoft.com/office/drawing/2014/main" id="{D1DA20B3-2388-433F-B0CE-6BC6618A49A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44" name="Text Box 43">
          <a:extLst>
            <a:ext uri="{FF2B5EF4-FFF2-40B4-BE49-F238E27FC236}">
              <a16:creationId xmlns:a16="http://schemas.microsoft.com/office/drawing/2014/main" id="{7CBDC71F-B58A-44E8-A5B2-E8935B589D7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45" name="Text Box 68">
          <a:extLst>
            <a:ext uri="{FF2B5EF4-FFF2-40B4-BE49-F238E27FC236}">
              <a16:creationId xmlns:a16="http://schemas.microsoft.com/office/drawing/2014/main" id="{520FFE90-C252-4012-B158-CDEF87FA12F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46" name="Text Box 69">
          <a:extLst>
            <a:ext uri="{FF2B5EF4-FFF2-40B4-BE49-F238E27FC236}">
              <a16:creationId xmlns:a16="http://schemas.microsoft.com/office/drawing/2014/main" id="{CD90BDEB-3E00-405D-AEC3-38AF7BF7084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47" name="Text Box 70">
          <a:extLst>
            <a:ext uri="{FF2B5EF4-FFF2-40B4-BE49-F238E27FC236}">
              <a16:creationId xmlns:a16="http://schemas.microsoft.com/office/drawing/2014/main" id="{A9ED088C-5CA8-41BE-B813-E92272F8716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48" name="Text Box 71">
          <a:extLst>
            <a:ext uri="{FF2B5EF4-FFF2-40B4-BE49-F238E27FC236}">
              <a16:creationId xmlns:a16="http://schemas.microsoft.com/office/drawing/2014/main" id="{714C9F0B-E626-4777-85A0-8ADC7F2F1B8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49" name="Text Box 72">
          <a:extLst>
            <a:ext uri="{FF2B5EF4-FFF2-40B4-BE49-F238E27FC236}">
              <a16:creationId xmlns:a16="http://schemas.microsoft.com/office/drawing/2014/main" id="{5311D678-CF94-4998-B404-5B7E4E2A849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50" name="Text Box 73">
          <a:extLst>
            <a:ext uri="{FF2B5EF4-FFF2-40B4-BE49-F238E27FC236}">
              <a16:creationId xmlns:a16="http://schemas.microsoft.com/office/drawing/2014/main" id="{D3AB362A-E3C8-4162-A107-404FA6412F3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51" name="Text Box 46">
          <a:extLst>
            <a:ext uri="{FF2B5EF4-FFF2-40B4-BE49-F238E27FC236}">
              <a16:creationId xmlns:a16="http://schemas.microsoft.com/office/drawing/2014/main" id="{72ACB416-FE8B-4976-A52F-469A59D9E93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52" name="Text Box 43">
          <a:extLst>
            <a:ext uri="{FF2B5EF4-FFF2-40B4-BE49-F238E27FC236}">
              <a16:creationId xmlns:a16="http://schemas.microsoft.com/office/drawing/2014/main" id="{727B4C89-47E9-4017-93D3-B3147BA90EE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53" name="Text Box 46">
          <a:extLst>
            <a:ext uri="{FF2B5EF4-FFF2-40B4-BE49-F238E27FC236}">
              <a16:creationId xmlns:a16="http://schemas.microsoft.com/office/drawing/2014/main" id="{EDE2566C-80FB-4A19-B870-DB71E6A9E36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54" name="Text Box 43">
          <a:extLst>
            <a:ext uri="{FF2B5EF4-FFF2-40B4-BE49-F238E27FC236}">
              <a16:creationId xmlns:a16="http://schemas.microsoft.com/office/drawing/2014/main" id="{E38BB36C-58BF-4D83-A8D5-BB76975E8D9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55" name="Text Box 65">
          <a:extLst>
            <a:ext uri="{FF2B5EF4-FFF2-40B4-BE49-F238E27FC236}">
              <a16:creationId xmlns:a16="http://schemas.microsoft.com/office/drawing/2014/main" id="{F64AF566-087C-4B00-9E82-CDD33FD6782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56" name="Text Box 91">
          <a:extLst>
            <a:ext uri="{FF2B5EF4-FFF2-40B4-BE49-F238E27FC236}">
              <a16:creationId xmlns:a16="http://schemas.microsoft.com/office/drawing/2014/main" id="{A81E662A-EE96-4B0C-A058-B2586065D90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57" name="Text Box 65">
          <a:extLst>
            <a:ext uri="{FF2B5EF4-FFF2-40B4-BE49-F238E27FC236}">
              <a16:creationId xmlns:a16="http://schemas.microsoft.com/office/drawing/2014/main" id="{CCE8F2B4-B934-47A0-85D3-DAB9962F294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58" name="Text Box 91">
          <a:extLst>
            <a:ext uri="{FF2B5EF4-FFF2-40B4-BE49-F238E27FC236}">
              <a16:creationId xmlns:a16="http://schemas.microsoft.com/office/drawing/2014/main" id="{72774834-4206-480E-A770-FA98E5CDF2F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59" name="Text Box 46">
          <a:extLst>
            <a:ext uri="{FF2B5EF4-FFF2-40B4-BE49-F238E27FC236}">
              <a16:creationId xmlns:a16="http://schemas.microsoft.com/office/drawing/2014/main" id="{CBEB5688-C8AC-4C2A-B13C-60C57C3A29E0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60" name="Text Box 43">
          <a:extLst>
            <a:ext uri="{FF2B5EF4-FFF2-40B4-BE49-F238E27FC236}">
              <a16:creationId xmlns:a16="http://schemas.microsoft.com/office/drawing/2014/main" id="{D01A0503-12CB-4855-A8AD-13045D7D1653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1" name="Text Box 68">
          <a:extLst>
            <a:ext uri="{FF2B5EF4-FFF2-40B4-BE49-F238E27FC236}">
              <a16:creationId xmlns:a16="http://schemas.microsoft.com/office/drawing/2014/main" id="{906E7C71-9968-49BC-AA45-6F8C6CFF98D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2" name="Text Box 69">
          <a:extLst>
            <a:ext uri="{FF2B5EF4-FFF2-40B4-BE49-F238E27FC236}">
              <a16:creationId xmlns:a16="http://schemas.microsoft.com/office/drawing/2014/main" id="{4CA43D41-8501-49BF-AC46-B45F130FAD7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3" name="Text Box 70">
          <a:extLst>
            <a:ext uri="{FF2B5EF4-FFF2-40B4-BE49-F238E27FC236}">
              <a16:creationId xmlns:a16="http://schemas.microsoft.com/office/drawing/2014/main" id="{B26FA1AC-E345-44FB-BAD5-71917C0BB44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4" name="Text Box 71">
          <a:extLst>
            <a:ext uri="{FF2B5EF4-FFF2-40B4-BE49-F238E27FC236}">
              <a16:creationId xmlns:a16="http://schemas.microsoft.com/office/drawing/2014/main" id="{F083CE76-0B45-41FA-AFB3-D79C5081C41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5" name="Text Box 72">
          <a:extLst>
            <a:ext uri="{FF2B5EF4-FFF2-40B4-BE49-F238E27FC236}">
              <a16:creationId xmlns:a16="http://schemas.microsoft.com/office/drawing/2014/main" id="{F2A86229-F987-45EF-8B20-658B9F387E4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66" name="Text Box 73">
          <a:extLst>
            <a:ext uri="{FF2B5EF4-FFF2-40B4-BE49-F238E27FC236}">
              <a16:creationId xmlns:a16="http://schemas.microsoft.com/office/drawing/2014/main" id="{FA9DBE63-F5B7-4914-9C9E-576AF8FA65A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67" name="Text Box 46">
          <a:extLst>
            <a:ext uri="{FF2B5EF4-FFF2-40B4-BE49-F238E27FC236}">
              <a16:creationId xmlns:a16="http://schemas.microsoft.com/office/drawing/2014/main" id="{00C51F8F-34BA-4EF9-9B63-9B1B16771F9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68" name="Text Box 43">
          <a:extLst>
            <a:ext uri="{FF2B5EF4-FFF2-40B4-BE49-F238E27FC236}">
              <a16:creationId xmlns:a16="http://schemas.microsoft.com/office/drawing/2014/main" id="{875C67CD-4A8F-4CF4-9B18-5C12ADF3344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69" name="Text Box 46">
          <a:extLst>
            <a:ext uri="{FF2B5EF4-FFF2-40B4-BE49-F238E27FC236}">
              <a16:creationId xmlns:a16="http://schemas.microsoft.com/office/drawing/2014/main" id="{CFFB8C51-2D04-40C0-A288-72793A4C4D4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70" name="Text Box 43">
          <a:extLst>
            <a:ext uri="{FF2B5EF4-FFF2-40B4-BE49-F238E27FC236}">
              <a16:creationId xmlns:a16="http://schemas.microsoft.com/office/drawing/2014/main" id="{7CA45D4C-FF5D-49A6-9ED7-FE9D38E1D13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1" name="Text Box 68">
          <a:extLst>
            <a:ext uri="{FF2B5EF4-FFF2-40B4-BE49-F238E27FC236}">
              <a16:creationId xmlns:a16="http://schemas.microsoft.com/office/drawing/2014/main" id="{E7C64431-21A7-437B-9297-8D198240042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2" name="Text Box 69">
          <a:extLst>
            <a:ext uri="{FF2B5EF4-FFF2-40B4-BE49-F238E27FC236}">
              <a16:creationId xmlns:a16="http://schemas.microsoft.com/office/drawing/2014/main" id="{F025F49F-77F8-450B-B2B4-2F44F044B15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3" name="Text Box 70">
          <a:extLst>
            <a:ext uri="{FF2B5EF4-FFF2-40B4-BE49-F238E27FC236}">
              <a16:creationId xmlns:a16="http://schemas.microsoft.com/office/drawing/2014/main" id="{6D13C893-51A6-4E08-9292-7F66C8BDDB3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4" name="Text Box 71">
          <a:extLst>
            <a:ext uri="{FF2B5EF4-FFF2-40B4-BE49-F238E27FC236}">
              <a16:creationId xmlns:a16="http://schemas.microsoft.com/office/drawing/2014/main" id="{BB39C684-6683-4D21-8641-83F7419BC21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5" name="Text Box 72">
          <a:extLst>
            <a:ext uri="{FF2B5EF4-FFF2-40B4-BE49-F238E27FC236}">
              <a16:creationId xmlns:a16="http://schemas.microsoft.com/office/drawing/2014/main" id="{F371674F-71B5-4F0D-8B84-EE102C15A4F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76" name="Text Box 73">
          <a:extLst>
            <a:ext uri="{FF2B5EF4-FFF2-40B4-BE49-F238E27FC236}">
              <a16:creationId xmlns:a16="http://schemas.microsoft.com/office/drawing/2014/main" id="{8E09EEC5-A211-4DEF-9F92-2B4F517C141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77" name="Text Box 46">
          <a:extLst>
            <a:ext uri="{FF2B5EF4-FFF2-40B4-BE49-F238E27FC236}">
              <a16:creationId xmlns:a16="http://schemas.microsoft.com/office/drawing/2014/main" id="{CFA32182-9650-473A-8EDE-75730C135F6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78" name="Text Box 43">
          <a:extLst>
            <a:ext uri="{FF2B5EF4-FFF2-40B4-BE49-F238E27FC236}">
              <a16:creationId xmlns:a16="http://schemas.microsoft.com/office/drawing/2014/main" id="{668ECBE9-843A-4C57-8CDF-42D7869A053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79" name="Text Box 46">
          <a:extLst>
            <a:ext uri="{FF2B5EF4-FFF2-40B4-BE49-F238E27FC236}">
              <a16:creationId xmlns:a16="http://schemas.microsoft.com/office/drawing/2014/main" id="{2D6B6686-1841-4884-8E6C-D9FE578C0BD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0" name="Text Box 68">
          <a:extLst>
            <a:ext uri="{FF2B5EF4-FFF2-40B4-BE49-F238E27FC236}">
              <a16:creationId xmlns:a16="http://schemas.microsoft.com/office/drawing/2014/main" id="{F58D0AF9-4E65-40E9-9AF5-361562B1F21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1" name="Text Box 69">
          <a:extLst>
            <a:ext uri="{FF2B5EF4-FFF2-40B4-BE49-F238E27FC236}">
              <a16:creationId xmlns:a16="http://schemas.microsoft.com/office/drawing/2014/main" id="{8879F897-B4A8-4127-8F49-7EF9E3973F2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2" name="Text Box 70">
          <a:extLst>
            <a:ext uri="{FF2B5EF4-FFF2-40B4-BE49-F238E27FC236}">
              <a16:creationId xmlns:a16="http://schemas.microsoft.com/office/drawing/2014/main" id="{1F07954D-5BD2-4A4A-AB04-AFF8F53C4E9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3" name="Text Box 71">
          <a:extLst>
            <a:ext uri="{FF2B5EF4-FFF2-40B4-BE49-F238E27FC236}">
              <a16:creationId xmlns:a16="http://schemas.microsoft.com/office/drawing/2014/main" id="{3C69B450-75DA-4F70-8792-65E9CCE4789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4" name="Text Box 72">
          <a:extLst>
            <a:ext uri="{FF2B5EF4-FFF2-40B4-BE49-F238E27FC236}">
              <a16:creationId xmlns:a16="http://schemas.microsoft.com/office/drawing/2014/main" id="{88760468-6D7C-4F4F-996B-4CE9A9C9E91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385" name="Text Box 73">
          <a:extLst>
            <a:ext uri="{FF2B5EF4-FFF2-40B4-BE49-F238E27FC236}">
              <a16:creationId xmlns:a16="http://schemas.microsoft.com/office/drawing/2014/main" id="{4D16E6B1-F0C0-4A07-98AD-1AD7DD0ADA7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2EE78A3B-1A23-41D2-AED5-267105ED62F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87" name="Text Box 43">
          <a:extLst>
            <a:ext uri="{FF2B5EF4-FFF2-40B4-BE49-F238E27FC236}">
              <a16:creationId xmlns:a16="http://schemas.microsoft.com/office/drawing/2014/main" id="{3DA272B2-CA82-4777-98A3-C152193BE8C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2C53B449-3DBE-4E24-AB3C-D9C354B93E9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389" name="Text Box 43">
          <a:extLst>
            <a:ext uri="{FF2B5EF4-FFF2-40B4-BE49-F238E27FC236}">
              <a16:creationId xmlns:a16="http://schemas.microsoft.com/office/drawing/2014/main" id="{BE753EA5-6584-4562-A51C-84F61771AB0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9CE936F9-D6DF-422E-9038-B3E06D15FE87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391" name="Text Box 11">
          <a:extLst>
            <a:ext uri="{FF2B5EF4-FFF2-40B4-BE49-F238E27FC236}">
              <a16:creationId xmlns:a16="http://schemas.microsoft.com/office/drawing/2014/main" id="{51085FA8-D3AF-44A9-896A-0EE2588B9AC1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92" name="Text Box 65">
          <a:extLst>
            <a:ext uri="{FF2B5EF4-FFF2-40B4-BE49-F238E27FC236}">
              <a16:creationId xmlns:a16="http://schemas.microsoft.com/office/drawing/2014/main" id="{416B18DF-010C-4449-B537-4325E5431FB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93" name="Text Box 91">
          <a:extLst>
            <a:ext uri="{FF2B5EF4-FFF2-40B4-BE49-F238E27FC236}">
              <a16:creationId xmlns:a16="http://schemas.microsoft.com/office/drawing/2014/main" id="{702346EA-DF44-44C5-9E23-50D652E5B8F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94" name="Text Box 65">
          <a:extLst>
            <a:ext uri="{FF2B5EF4-FFF2-40B4-BE49-F238E27FC236}">
              <a16:creationId xmlns:a16="http://schemas.microsoft.com/office/drawing/2014/main" id="{A93B2585-1592-413C-B685-F906BD66FB2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395" name="Text Box 91">
          <a:extLst>
            <a:ext uri="{FF2B5EF4-FFF2-40B4-BE49-F238E27FC236}">
              <a16:creationId xmlns:a16="http://schemas.microsoft.com/office/drawing/2014/main" id="{4421ADFC-FB7C-4853-8116-B192D7D726B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32064D6F-3C09-447E-B5D5-55E866E8E1D7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EC804043-5658-4C94-B076-5795CFCE92A5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98" name="Text Box 68">
          <a:extLst>
            <a:ext uri="{FF2B5EF4-FFF2-40B4-BE49-F238E27FC236}">
              <a16:creationId xmlns:a16="http://schemas.microsoft.com/office/drawing/2014/main" id="{F7ECBE4F-EB0A-43B3-93E5-552D1230D45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399" name="Text Box 69">
          <a:extLst>
            <a:ext uri="{FF2B5EF4-FFF2-40B4-BE49-F238E27FC236}">
              <a16:creationId xmlns:a16="http://schemas.microsoft.com/office/drawing/2014/main" id="{7B4124BC-7EF5-4546-920C-195E7A90871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0" name="Text Box 70">
          <a:extLst>
            <a:ext uri="{FF2B5EF4-FFF2-40B4-BE49-F238E27FC236}">
              <a16:creationId xmlns:a16="http://schemas.microsoft.com/office/drawing/2014/main" id="{C39673E4-3897-4FA0-AE0E-AEA4F75A724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1" name="Text Box 71">
          <a:extLst>
            <a:ext uri="{FF2B5EF4-FFF2-40B4-BE49-F238E27FC236}">
              <a16:creationId xmlns:a16="http://schemas.microsoft.com/office/drawing/2014/main" id="{BBD85987-305F-4F14-BE50-7BE1831FAFC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2" name="Text Box 72">
          <a:extLst>
            <a:ext uri="{FF2B5EF4-FFF2-40B4-BE49-F238E27FC236}">
              <a16:creationId xmlns:a16="http://schemas.microsoft.com/office/drawing/2014/main" id="{BE1E2B5C-E919-40A5-876F-5F5A26128DB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3" name="Text Box 73">
          <a:extLst>
            <a:ext uri="{FF2B5EF4-FFF2-40B4-BE49-F238E27FC236}">
              <a16:creationId xmlns:a16="http://schemas.microsoft.com/office/drawing/2014/main" id="{4FB7BFD8-5F7A-48DB-9F4C-E6C4ACD2D975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04" name="Text Box 46">
          <a:extLst>
            <a:ext uri="{FF2B5EF4-FFF2-40B4-BE49-F238E27FC236}">
              <a16:creationId xmlns:a16="http://schemas.microsoft.com/office/drawing/2014/main" id="{09C8AA2A-30FF-432E-ADA0-76497AEECD8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05" name="Text Box 43">
          <a:extLst>
            <a:ext uri="{FF2B5EF4-FFF2-40B4-BE49-F238E27FC236}">
              <a16:creationId xmlns:a16="http://schemas.microsoft.com/office/drawing/2014/main" id="{AB9B133B-5AB3-42C0-9C07-91DC74466AF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06" name="Text Box 46">
          <a:extLst>
            <a:ext uri="{FF2B5EF4-FFF2-40B4-BE49-F238E27FC236}">
              <a16:creationId xmlns:a16="http://schemas.microsoft.com/office/drawing/2014/main" id="{5CCD950D-EBC0-430F-BDF6-F3529EA34D1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07" name="Text Box 43">
          <a:extLst>
            <a:ext uri="{FF2B5EF4-FFF2-40B4-BE49-F238E27FC236}">
              <a16:creationId xmlns:a16="http://schemas.microsoft.com/office/drawing/2014/main" id="{4804E008-299D-48D7-B5BC-95A4A45071C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8" name="Text Box 68">
          <a:extLst>
            <a:ext uri="{FF2B5EF4-FFF2-40B4-BE49-F238E27FC236}">
              <a16:creationId xmlns:a16="http://schemas.microsoft.com/office/drawing/2014/main" id="{B84C74E6-2EF5-499A-9A21-6B4B0C642E6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09" name="Text Box 69">
          <a:extLst>
            <a:ext uri="{FF2B5EF4-FFF2-40B4-BE49-F238E27FC236}">
              <a16:creationId xmlns:a16="http://schemas.microsoft.com/office/drawing/2014/main" id="{59A5C121-A4B1-4648-9DD5-5AFE59714C7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10" name="Text Box 70">
          <a:extLst>
            <a:ext uri="{FF2B5EF4-FFF2-40B4-BE49-F238E27FC236}">
              <a16:creationId xmlns:a16="http://schemas.microsoft.com/office/drawing/2014/main" id="{DAB50CCF-2F4A-4D59-A31E-7266EDAD5A5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11" name="Text Box 71">
          <a:extLst>
            <a:ext uri="{FF2B5EF4-FFF2-40B4-BE49-F238E27FC236}">
              <a16:creationId xmlns:a16="http://schemas.microsoft.com/office/drawing/2014/main" id="{96F5AC7B-EF79-45C7-9231-A97597AA25B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12" name="Text Box 72">
          <a:extLst>
            <a:ext uri="{FF2B5EF4-FFF2-40B4-BE49-F238E27FC236}">
              <a16:creationId xmlns:a16="http://schemas.microsoft.com/office/drawing/2014/main" id="{CF273BB4-9C19-44C8-96B4-017ACB34322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13" name="Text Box 73">
          <a:extLst>
            <a:ext uri="{FF2B5EF4-FFF2-40B4-BE49-F238E27FC236}">
              <a16:creationId xmlns:a16="http://schemas.microsoft.com/office/drawing/2014/main" id="{39A9D79A-3212-49FA-96BD-7421DCC37D6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14" name="Text Box 46">
          <a:extLst>
            <a:ext uri="{FF2B5EF4-FFF2-40B4-BE49-F238E27FC236}">
              <a16:creationId xmlns:a16="http://schemas.microsoft.com/office/drawing/2014/main" id="{9134FFB5-34AC-4141-8504-0B4C2746A0B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15" name="Text Box 43">
          <a:extLst>
            <a:ext uri="{FF2B5EF4-FFF2-40B4-BE49-F238E27FC236}">
              <a16:creationId xmlns:a16="http://schemas.microsoft.com/office/drawing/2014/main" id="{6CE4D60B-4547-48E2-83C4-5EF92608F9A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032FB49B-CC18-4317-98C6-9E453AACE10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17" name="Text Box 43">
          <a:extLst>
            <a:ext uri="{FF2B5EF4-FFF2-40B4-BE49-F238E27FC236}">
              <a16:creationId xmlns:a16="http://schemas.microsoft.com/office/drawing/2014/main" id="{4C16E3E7-3E51-4EC1-8688-8B164922BDD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18" name="Text Box 68">
          <a:extLst>
            <a:ext uri="{FF2B5EF4-FFF2-40B4-BE49-F238E27FC236}">
              <a16:creationId xmlns:a16="http://schemas.microsoft.com/office/drawing/2014/main" id="{EA490601-C598-4798-A5F4-BD57782BF1A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19" name="Text Box 69">
          <a:extLst>
            <a:ext uri="{FF2B5EF4-FFF2-40B4-BE49-F238E27FC236}">
              <a16:creationId xmlns:a16="http://schemas.microsoft.com/office/drawing/2014/main" id="{CB57CC5C-A2C1-4446-9A15-1C8289DD3F2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20" name="Text Box 70">
          <a:extLst>
            <a:ext uri="{FF2B5EF4-FFF2-40B4-BE49-F238E27FC236}">
              <a16:creationId xmlns:a16="http://schemas.microsoft.com/office/drawing/2014/main" id="{C2EA1068-8D63-41F4-BCEB-D187238CE99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21" name="Text Box 71">
          <a:extLst>
            <a:ext uri="{FF2B5EF4-FFF2-40B4-BE49-F238E27FC236}">
              <a16:creationId xmlns:a16="http://schemas.microsoft.com/office/drawing/2014/main" id="{F601420A-59C6-4B42-9AA7-E36F94CD5DC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22" name="Text Box 72">
          <a:extLst>
            <a:ext uri="{FF2B5EF4-FFF2-40B4-BE49-F238E27FC236}">
              <a16:creationId xmlns:a16="http://schemas.microsoft.com/office/drawing/2014/main" id="{4BA7F286-384B-47C4-8F3B-188343215D8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23" name="Text Box 73">
          <a:extLst>
            <a:ext uri="{FF2B5EF4-FFF2-40B4-BE49-F238E27FC236}">
              <a16:creationId xmlns:a16="http://schemas.microsoft.com/office/drawing/2014/main" id="{C64CEBB8-0EFE-4156-B359-74E0F01F8BE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24" name="Text Box 46">
          <a:extLst>
            <a:ext uri="{FF2B5EF4-FFF2-40B4-BE49-F238E27FC236}">
              <a16:creationId xmlns:a16="http://schemas.microsoft.com/office/drawing/2014/main" id="{A1446B1A-30ED-4076-81F8-E41B7B72DE1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25" name="Text Box 43">
          <a:extLst>
            <a:ext uri="{FF2B5EF4-FFF2-40B4-BE49-F238E27FC236}">
              <a16:creationId xmlns:a16="http://schemas.microsoft.com/office/drawing/2014/main" id="{F0DE6754-3BB0-40ED-888C-73DA24F057E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EDC9B852-B211-4F72-B836-74A037EAD2C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27" name="Text Box 43">
          <a:extLst>
            <a:ext uri="{FF2B5EF4-FFF2-40B4-BE49-F238E27FC236}">
              <a16:creationId xmlns:a16="http://schemas.microsoft.com/office/drawing/2014/main" id="{5D8EA3F6-0AE9-4DE8-AE23-B3448BACAB3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269</xdr:row>
      <xdr:rowOff>0</xdr:rowOff>
    </xdr:from>
    <xdr:ext cx="0" cy="171450"/>
    <xdr:sp macro="" textlink="">
      <xdr:nvSpPr>
        <xdr:cNvPr id="2428" name="Text Box 10">
          <a:extLst>
            <a:ext uri="{FF2B5EF4-FFF2-40B4-BE49-F238E27FC236}">
              <a16:creationId xmlns:a16="http://schemas.microsoft.com/office/drawing/2014/main" id="{9ACE6FCA-5FDE-497B-A9A1-F498E419E43B}"/>
            </a:ext>
          </a:extLst>
        </xdr:cNvPr>
        <xdr:cNvSpPr txBox="1">
          <a:spLocks noChangeArrowheads="1"/>
        </xdr:cNvSpPr>
      </xdr:nvSpPr>
      <xdr:spPr bwMode="auto">
        <a:xfrm>
          <a:off x="1057275" y="34994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29" name="Text Box 65">
          <a:extLst>
            <a:ext uri="{FF2B5EF4-FFF2-40B4-BE49-F238E27FC236}">
              <a16:creationId xmlns:a16="http://schemas.microsoft.com/office/drawing/2014/main" id="{083D9665-C715-4926-A8CF-FE29292F65AC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30" name="Text Box 91">
          <a:extLst>
            <a:ext uri="{FF2B5EF4-FFF2-40B4-BE49-F238E27FC236}">
              <a16:creationId xmlns:a16="http://schemas.microsoft.com/office/drawing/2014/main" id="{E5533600-D94C-443B-9A2B-2E6E30E7F80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31" name="Text Box 65">
          <a:extLst>
            <a:ext uri="{FF2B5EF4-FFF2-40B4-BE49-F238E27FC236}">
              <a16:creationId xmlns:a16="http://schemas.microsoft.com/office/drawing/2014/main" id="{FD2B02BF-839C-482C-A57A-85B13D62E69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432" name="Text Box 46">
          <a:extLst>
            <a:ext uri="{FF2B5EF4-FFF2-40B4-BE49-F238E27FC236}">
              <a16:creationId xmlns:a16="http://schemas.microsoft.com/office/drawing/2014/main" id="{CE6FFB4B-40F6-448C-9487-E90BAD187780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433" name="Text Box 43">
          <a:extLst>
            <a:ext uri="{FF2B5EF4-FFF2-40B4-BE49-F238E27FC236}">
              <a16:creationId xmlns:a16="http://schemas.microsoft.com/office/drawing/2014/main" id="{16A1928A-9D22-4685-99CD-067ECBAC84F2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4" name="Text Box 68">
          <a:extLst>
            <a:ext uri="{FF2B5EF4-FFF2-40B4-BE49-F238E27FC236}">
              <a16:creationId xmlns:a16="http://schemas.microsoft.com/office/drawing/2014/main" id="{EEC74766-3C06-40F4-843B-6E158F59F7A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5" name="Text Box 69">
          <a:extLst>
            <a:ext uri="{FF2B5EF4-FFF2-40B4-BE49-F238E27FC236}">
              <a16:creationId xmlns:a16="http://schemas.microsoft.com/office/drawing/2014/main" id="{9E7CFB2C-513D-430E-ADDD-94E185EC20F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6" name="Text Box 70">
          <a:extLst>
            <a:ext uri="{FF2B5EF4-FFF2-40B4-BE49-F238E27FC236}">
              <a16:creationId xmlns:a16="http://schemas.microsoft.com/office/drawing/2014/main" id="{A06AC5CD-3F3A-41A3-879A-6F921EA1B9B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7" name="Text Box 71">
          <a:extLst>
            <a:ext uri="{FF2B5EF4-FFF2-40B4-BE49-F238E27FC236}">
              <a16:creationId xmlns:a16="http://schemas.microsoft.com/office/drawing/2014/main" id="{80202BAF-2200-488D-8B2E-141BE8DBABB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8" name="Text Box 72">
          <a:extLst>
            <a:ext uri="{FF2B5EF4-FFF2-40B4-BE49-F238E27FC236}">
              <a16:creationId xmlns:a16="http://schemas.microsoft.com/office/drawing/2014/main" id="{A48FADDC-4C07-4BE5-B690-9C535908775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39" name="Text Box 73">
          <a:extLst>
            <a:ext uri="{FF2B5EF4-FFF2-40B4-BE49-F238E27FC236}">
              <a16:creationId xmlns:a16="http://schemas.microsoft.com/office/drawing/2014/main" id="{66418BA3-8AB4-4223-8DC0-0C70CEBE41C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40" name="Text Box 46">
          <a:extLst>
            <a:ext uri="{FF2B5EF4-FFF2-40B4-BE49-F238E27FC236}">
              <a16:creationId xmlns:a16="http://schemas.microsoft.com/office/drawing/2014/main" id="{8A33356F-E5E2-4DE4-9FA0-EBCA9A18B34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41" name="Text Box 43">
          <a:extLst>
            <a:ext uri="{FF2B5EF4-FFF2-40B4-BE49-F238E27FC236}">
              <a16:creationId xmlns:a16="http://schemas.microsoft.com/office/drawing/2014/main" id="{F5AD306B-3B47-49D0-80F0-D0944969D48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6674B69D-8275-41AF-B509-943DD4E1858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43" name="Text Box 43">
          <a:extLst>
            <a:ext uri="{FF2B5EF4-FFF2-40B4-BE49-F238E27FC236}">
              <a16:creationId xmlns:a16="http://schemas.microsoft.com/office/drawing/2014/main" id="{86655207-5E55-42D2-A8F2-7B3CEA25164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4" name="Text Box 68">
          <a:extLst>
            <a:ext uri="{FF2B5EF4-FFF2-40B4-BE49-F238E27FC236}">
              <a16:creationId xmlns:a16="http://schemas.microsoft.com/office/drawing/2014/main" id="{B1060F6B-4037-4EF9-91AA-5DFB7728E5D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5" name="Text Box 69">
          <a:extLst>
            <a:ext uri="{FF2B5EF4-FFF2-40B4-BE49-F238E27FC236}">
              <a16:creationId xmlns:a16="http://schemas.microsoft.com/office/drawing/2014/main" id="{58233142-CB8E-49FA-87A8-68381B2806E7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6" name="Text Box 70">
          <a:extLst>
            <a:ext uri="{FF2B5EF4-FFF2-40B4-BE49-F238E27FC236}">
              <a16:creationId xmlns:a16="http://schemas.microsoft.com/office/drawing/2014/main" id="{C83FA363-D291-4833-BBCB-C0DA5B7F28C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7" name="Text Box 71">
          <a:extLst>
            <a:ext uri="{FF2B5EF4-FFF2-40B4-BE49-F238E27FC236}">
              <a16:creationId xmlns:a16="http://schemas.microsoft.com/office/drawing/2014/main" id="{14419583-3F57-44EA-9367-BD5B4AFAB9F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8" name="Text Box 72">
          <a:extLst>
            <a:ext uri="{FF2B5EF4-FFF2-40B4-BE49-F238E27FC236}">
              <a16:creationId xmlns:a16="http://schemas.microsoft.com/office/drawing/2014/main" id="{48CC210D-2A3C-48BB-BD66-3D84D6F1F65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49" name="Text Box 73">
          <a:extLst>
            <a:ext uri="{FF2B5EF4-FFF2-40B4-BE49-F238E27FC236}">
              <a16:creationId xmlns:a16="http://schemas.microsoft.com/office/drawing/2014/main" id="{334B155C-D838-40D7-85B5-E3757A558E7B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50" name="Text Box 46">
          <a:extLst>
            <a:ext uri="{FF2B5EF4-FFF2-40B4-BE49-F238E27FC236}">
              <a16:creationId xmlns:a16="http://schemas.microsoft.com/office/drawing/2014/main" id="{01480362-5CD9-468A-83FE-ECF1EB07535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51" name="Text Box 43">
          <a:extLst>
            <a:ext uri="{FF2B5EF4-FFF2-40B4-BE49-F238E27FC236}">
              <a16:creationId xmlns:a16="http://schemas.microsoft.com/office/drawing/2014/main" id="{4EE8070F-6659-4E95-92F0-7E47E379437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52" name="Text Box 46">
          <a:extLst>
            <a:ext uri="{FF2B5EF4-FFF2-40B4-BE49-F238E27FC236}">
              <a16:creationId xmlns:a16="http://schemas.microsoft.com/office/drawing/2014/main" id="{FDAD1CA0-96FB-420D-90E4-4A662B204FA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53" name="Text Box 43">
          <a:extLst>
            <a:ext uri="{FF2B5EF4-FFF2-40B4-BE49-F238E27FC236}">
              <a16:creationId xmlns:a16="http://schemas.microsoft.com/office/drawing/2014/main" id="{DEC4CF74-0EB6-4672-A7C9-66B712DDC7B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4" name="Text Box 68">
          <a:extLst>
            <a:ext uri="{FF2B5EF4-FFF2-40B4-BE49-F238E27FC236}">
              <a16:creationId xmlns:a16="http://schemas.microsoft.com/office/drawing/2014/main" id="{CF6F436B-1D00-4383-83F4-2BAB61486CF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5" name="Text Box 69">
          <a:extLst>
            <a:ext uri="{FF2B5EF4-FFF2-40B4-BE49-F238E27FC236}">
              <a16:creationId xmlns:a16="http://schemas.microsoft.com/office/drawing/2014/main" id="{186BFA46-FBF4-4562-ACA5-A69A232F90AA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6" name="Text Box 70">
          <a:extLst>
            <a:ext uri="{FF2B5EF4-FFF2-40B4-BE49-F238E27FC236}">
              <a16:creationId xmlns:a16="http://schemas.microsoft.com/office/drawing/2014/main" id="{66377606-FF56-4CFF-BF30-9CACC31DC4C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7" name="Text Box 71">
          <a:extLst>
            <a:ext uri="{FF2B5EF4-FFF2-40B4-BE49-F238E27FC236}">
              <a16:creationId xmlns:a16="http://schemas.microsoft.com/office/drawing/2014/main" id="{E8804D84-CC0F-4F8F-B767-0DE206EB669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8" name="Text Box 72">
          <a:extLst>
            <a:ext uri="{FF2B5EF4-FFF2-40B4-BE49-F238E27FC236}">
              <a16:creationId xmlns:a16="http://schemas.microsoft.com/office/drawing/2014/main" id="{B13F35D5-7586-4E27-9F9E-FA3BD73531E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47625"/>
    <xdr:sp macro="" textlink="">
      <xdr:nvSpPr>
        <xdr:cNvPr id="2459" name="Text Box 73">
          <a:extLst>
            <a:ext uri="{FF2B5EF4-FFF2-40B4-BE49-F238E27FC236}">
              <a16:creationId xmlns:a16="http://schemas.microsoft.com/office/drawing/2014/main" id="{5E006E43-4EB5-4633-B0CC-FB447F63176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60" name="Text Box 46">
          <a:extLst>
            <a:ext uri="{FF2B5EF4-FFF2-40B4-BE49-F238E27FC236}">
              <a16:creationId xmlns:a16="http://schemas.microsoft.com/office/drawing/2014/main" id="{D1762D2B-AC69-43DF-8261-8925723E222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61" name="Text Box 43">
          <a:extLst>
            <a:ext uri="{FF2B5EF4-FFF2-40B4-BE49-F238E27FC236}">
              <a16:creationId xmlns:a16="http://schemas.microsoft.com/office/drawing/2014/main" id="{FF27C63D-5C96-41D8-B6BC-49808B86DDF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62" name="Text Box 46">
          <a:extLst>
            <a:ext uri="{FF2B5EF4-FFF2-40B4-BE49-F238E27FC236}">
              <a16:creationId xmlns:a16="http://schemas.microsoft.com/office/drawing/2014/main" id="{CBFFFF0F-4BB7-4468-B17A-856512F42C4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63" name="Text Box 43">
          <a:extLst>
            <a:ext uri="{FF2B5EF4-FFF2-40B4-BE49-F238E27FC236}">
              <a16:creationId xmlns:a16="http://schemas.microsoft.com/office/drawing/2014/main" id="{58846785-E7A9-4252-952F-16E36A9F43D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476249</xdr:colOff>
      <xdr:row>256</xdr:row>
      <xdr:rowOff>0</xdr:rowOff>
    </xdr:from>
    <xdr:ext cx="161925" cy="542925"/>
    <xdr:sp macro="" textlink="">
      <xdr:nvSpPr>
        <xdr:cNvPr id="2464" name="Text Box 10">
          <a:extLst>
            <a:ext uri="{FF2B5EF4-FFF2-40B4-BE49-F238E27FC236}">
              <a16:creationId xmlns:a16="http://schemas.microsoft.com/office/drawing/2014/main" id="{AB863716-4C2A-4F4A-A94B-510037312D50}"/>
            </a:ext>
          </a:extLst>
        </xdr:cNvPr>
        <xdr:cNvSpPr txBox="1">
          <a:spLocks noChangeArrowheads="1"/>
        </xdr:cNvSpPr>
      </xdr:nvSpPr>
      <xdr:spPr bwMode="auto">
        <a:xfrm>
          <a:off x="15611474" y="34623375"/>
          <a:ext cx="161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65" name="Text Box 65">
          <a:extLst>
            <a:ext uri="{FF2B5EF4-FFF2-40B4-BE49-F238E27FC236}">
              <a16:creationId xmlns:a16="http://schemas.microsoft.com/office/drawing/2014/main" id="{0D9ABB20-408B-4839-B3AE-7A255F92A04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66" name="Text Box 91">
          <a:extLst>
            <a:ext uri="{FF2B5EF4-FFF2-40B4-BE49-F238E27FC236}">
              <a16:creationId xmlns:a16="http://schemas.microsoft.com/office/drawing/2014/main" id="{81C99FCF-D21F-43E6-B108-33F35831C87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171450"/>
    <xdr:sp macro="" textlink="">
      <xdr:nvSpPr>
        <xdr:cNvPr id="2467" name="Text Box 65">
          <a:extLst>
            <a:ext uri="{FF2B5EF4-FFF2-40B4-BE49-F238E27FC236}">
              <a16:creationId xmlns:a16="http://schemas.microsoft.com/office/drawing/2014/main" id="{4644DE8B-05C8-4795-BBAA-DCDC2CA06E1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468" name="Text Box 46">
          <a:extLst>
            <a:ext uri="{FF2B5EF4-FFF2-40B4-BE49-F238E27FC236}">
              <a16:creationId xmlns:a16="http://schemas.microsoft.com/office/drawing/2014/main" id="{FF98C74D-15EC-45A6-A9A9-11056B423CB7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269</xdr:row>
      <xdr:rowOff>0</xdr:rowOff>
    </xdr:from>
    <xdr:ext cx="76200" cy="171450"/>
    <xdr:sp macro="" textlink="">
      <xdr:nvSpPr>
        <xdr:cNvPr id="2469" name="Text Box 43">
          <a:extLst>
            <a:ext uri="{FF2B5EF4-FFF2-40B4-BE49-F238E27FC236}">
              <a16:creationId xmlns:a16="http://schemas.microsoft.com/office/drawing/2014/main" id="{60DDF2CE-A1CD-4433-835D-0A6B00DAD377}"/>
            </a:ext>
          </a:extLst>
        </xdr:cNvPr>
        <xdr:cNvSpPr txBox="1">
          <a:spLocks noChangeArrowheads="1"/>
        </xdr:cNvSpPr>
      </xdr:nvSpPr>
      <xdr:spPr bwMode="auto">
        <a:xfrm>
          <a:off x="4676775" y="349948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0" name="Text Box 68">
          <a:extLst>
            <a:ext uri="{FF2B5EF4-FFF2-40B4-BE49-F238E27FC236}">
              <a16:creationId xmlns:a16="http://schemas.microsoft.com/office/drawing/2014/main" id="{72103C81-397F-4156-ABAC-1F28F0F15E80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1" name="Text Box 69">
          <a:extLst>
            <a:ext uri="{FF2B5EF4-FFF2-40B4-BE49-F238E27FC236}">
              <a16:creationId xmlns:a16="http://schemas.microsoft.com/office/drawing/2014/main" id="{0B9FDDFA-E377-4CE9-84CC-5485105F4C7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2" name="Text Box 70">
          <a:extLst>
            <a:ext uri="{FF2B5EF4-FFF2-40B4-BE49-F238E27FC236}">
              <a16:creationId xmlns:a16="http://schemas.microsoft.com/office/drawing/2014/main" id="{146FCFAA-D69E-49B8-B8F9-6103C92A7BB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3" name="Text Box 71">
          <a:extLst>
            <a:ext uri="{FF2B5EF4-FFF2-40B4-BE49-F238E27FC236}">
              <a16:creationId xmlns:a16="http://schemas.microsoft.com/office/drawing/2014/main" id="{26D6F375-2175-450F-A1C7-7EACF3C7BD7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4" name="Text Box 72">
          <a:extLst>
            <a:ext uri="{FF2B5EF4-FFF2-40B4-BE49-F238E27FC236}">
              <a16:creationId xmlns:a16="http://schemas.microsoft.com/office/drawing/2014/main" id="{6F32C921-96E6-4B6C-A732-8E6316D17F3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75" name="Text Box 73">
          <a:extLst>
            <a:ext uri="{FF2B5EF4-FFF2-40B4-BE49-F238E27FC236}">
              <a16:creationId xmlns:a16="http://schemas.microsoft.com/office/drawing/2014/main" id="{85B21386-AB59-4420-A25C-E082C6ED23E8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76" name="Text Box 46">
          <a:extLst>
            <a:ext uri="{FF2B5EF4-FFF2-40B4-BE49-F238E27FC236}">
              <a16:creationId xmlns:a16="http://schemas.microsoft.com/office/drawing/2014/main" id="{F27C536A-C6CB-4B30-9B72-83A2465BD5B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77" name="Text Box 43">
          <a:extLst>
            <a:ext uri="{FF2B5EF4-FFF2-40B4-BE49-F238E27FC236}">
              <a16:creationId xmlns:a16="http://schemas.microsoft.com/office/drawing/2014/main" id="{4C1A1CA3-74C0-45DD-A737-C89F419CB6E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CB152EAD-1118-4072-85E7-61B33985B23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BA5F6A39-5EB7-4A58-944A-B9CBC37EEA83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0" name="Text Box 68">
          <a:extLst>
            <a:ext uri="{FF2B5EF4-FFF2-40B4-BE49-F238E27FC236}">
              <a16:creationId xmlns:a16="http://schemas.microsoft.com/office/drawing/2014/main" id="{B5E0C42B-0561-485B-BD14-DFAB1FDB17B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1" name="Text Box 69">
          <a:extLst>
            <a:ext uri="{FF2B5EF4-FFF2-40B4-BE49-F238E27FC236}">
              <a16:creationId xmlns:a16="http://schemas.microsoft.com/office/drawing/2014/main" id="{1DA35B96-0465-451A-A958-7D311FAF06D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2" name="Text Box 70">
          <a:extLst>
            <a:ext uri="{FF2B5EF4-FFF2-40B4-BE49-F238E27FC236}">
              <a16:creationId xmlns:a16="http://schemas.microsoft.com/office/drawing/2014/main" id="{56D04E48-2075-4B4E-B219-64A6B8DBB6BD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3" name="Text Box 71">
          <a:extLst>
            <a:ext uri="{FF2B5EF4-FFF2-40B4-BE49-F238E27FC236}">
              <a16:creationId xmlns:a16="http://schemas.microsoft.com/office/drawing/2014/main" id="{C6C2804A-1300-43C3-8E01-6C4FA87395A4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4" name="Text Box 72">
          <a:extLst>
            <a:ext uri="{FF2B5EF4-FFF2-40B4-BE49-F238E27FC236}">
              <a16:creationId xmlns:a16="http://schemas.microsoft.com/office/drawing/2014/main" id="{73D94EB9-873A-4F2A-9F58-255583388782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66675"/>
    <xdr:sp macro="" textlink="">
      <xdr:nvSpPr>
        <xdr:cNvPr id="2485" name="Text Box 73">
          <a:extLst>
            <a:ext uri="{FF2B5EF4-FFF2-40B4-BE49-F238E27FC236}">
              <a16:creationId xmlns:a16="http://schemas.microsoft.com/office/drawing/2014/main" id="{F022E06B-DDFC-4B87-AE78-7E0912D854E6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86" name="Text Box 46">
          <a:extLst>
            <a:ext uri="{FF2B5EF4-FFF2-40B4-BE49-F238E27FC236}">
              <a16:creationId xmlns:a16="http://schemas.microsoft.com/office/drawing/2014/main" id="{F23BFB44-BA95-41A5-9AA3-466BC1D95311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87" name="Text Box 43">
          <a:extLst>
            <a:ext uri="{FF2B5EF4-FFF2-40B4-BE49-F238E27FC236}">
              <a16:creationId xmlns:a16="http://schemas.microsoft.com/office/drawing/2014/main" id="{B6EC2861-92DB-4787-8D98-A5FBD5993E19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88" name="Text Box 46">
          <a:extLst>
            <a:ext uri="{FF2B5EF4-FFF2-40B4-BE49-F238E27FC236}">
              <a16:creationId xmlns:a16="http://schemas.microsoft.com/office/drawing/2014/main" id="{FDEBE8EA-176B-4AAB-B0C4-B8875A99055F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269</xdr:row>
      <xdr:rowOff>0</xdr:rowOff>
    </xdr:from>
    <xdr:ext cx="76200" cy="28575"/>
    <xdr:sp macro="" textlink="">
      <xdr:nvSpPr>
        <xdr:cNvPr id="2489" name="Text Box 43">
          <a:extLst>
            <a:ext uri="{FF2B5EF4-FFF2-40B4-BE49-F238E27FC236}">
              <a16:creationId xmlns:a16="http://schemas.microsoft.com/office/drawing/2014/main" id="{DCD263F0-29AD-414F-82DC-D1C97C05D16E}"/>
            </a:ext>
          </a:extLst>
        </xdr:cNvPr>
        <xdr:cNvSpPr txBox="1">
          <a:spLocks noChangeArrowheads="1"/>
        </xdr:cNvSpPr>
      </xdr:nvSpPr>
      <xdr:spPr bwMode="auto">
        <a:xfrm>
          <a:off x="3933825" y="34994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0" name="Text Box 68">
          <a:extLst>
            <a:ext uri="{FF2B5EF4-FFF2-40B4-BE49-F238E27FC236}">
              <a16:creationId xmlns:a16="http://schemas.microsoft.com/office/drawing/2014/main" id="{8A424837-8446-41E6-B97E-46C4DFEFCFF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1" name="Text Box 69">
          <a:extLst>
            <a:ext uri="{FF2B5EF4-FFF2-40B4-BE49-F238E27FC236}">
              <a16:creationId xmlns:a16="http://schemas.microsoft.com/office/drawing/2014/main" id="{D2246813-1722-45AF-89C4-9333F7488E8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2" name="Text Box 70">
          <a:extLst>
            <a:ext uri="{FF2B5EF4-FFF2-40B4-BE49-F238E27FC236}">
              <a16:creationId xmlns:a16="http://schemas.microsoft.com/office/drawing/2014/main" id="{3BE69FD5-D419-4A2B-98C2-4E122F02F3E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3" name="Text Box 71">
          <a:extLst>
            <a:ext uri="{FF2B5EF4-FFF2-40B4-BE49-F238E27FC236}">
              <a16:creationId xmlns:a16="http://schemas.microsoft.com/office/drawing/2014/main" id="{A405F743-E4E7-4BBC-BF44-EAE9C3FB196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4" name="Text Box 72">
          <a:extLst>
            <a:ext uri="{FF2B5EF4-FFF2-40B4-BE49-F238E27FC236}">
              <a16:creationId xmlns:a16="http://schemas.microsoft.com/office/drawing/2014/main" id="{1C675B7D-E0ED-4883-AE75-C0F2B62C881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495" name="Text Box 73">
          <a:extLst>
            <a:ext uri="{FF2B5EF4-FFF2-40B4-BE49-F238E27FC236}">
              <a16:creationId xmlns:a16="http://schemas.microsoft.com/office/drawing/2014/main" id="{DA879812-7A84-4439-A8A0-33881537D30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496" name="Text Box 46">
          <a:extLst>
            <a:ext uri="{FF2B5EF4-FFF2-40B4-BE49-F238E27FC236}">
              <a16:creationId xmlns:a16="http://schemas.microsoft.com/office/drawing/2014/main" id="{8454FB8D-B0F1-41EB-8A8E-06162A9418A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497" name="Text Box 43">
          <a:extLst>
            <a:ext uri="{FF2B5EF4-FFF2-40B4-BE49-F238E27FC236}">
              <a16:creationId xmlns:a16="http://schemas.microsoft.com/office/drawing/2014/main" id="{C8DAF78E-0168-456D-8A39-5EC63673B19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498" name="Text Box 46">
          <a:extLst>
            <a:ext uri="{FF2B5EF4-FFF2-40B4-BE49-F238E27FC236}">
              <a16:creationId xmlns:a16="http://schemas.microsoft.com/office/drawing/2014/main" id="{F93E524E-18BB-46B1-A5F0-3CEAD5CC353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499" name="Text Box 43">
          <a:extLst>
            <a:ext uri="{FF2B5EF4-FFF2-40B4-BE49-F238E27FC236}">
              <a16:creationId xmlns:a16="http://schemas.microsoft.com/office/drawing/2014/main" id="{9A412FF6-AC39-45F8-830C-27CD59E8872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00" name="Text Box 10">
          <a:extLst>
            <a:ext uri="{FF2B5EF4-FFF2-40B4-BE49-F238E27FC236}">
              <a16:creationId xmlns:a16="http://schemas.microsoft.com/office/drawing/2014/main" id="{01803442-CD68-4C5E-BD0D-8843913E6125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01" name="Text Box 11">
          <a:extLst>
            <a:ext uri="{FF2B5EF4-FFF2-40B4-BE49-F238E27FC236}">
              <a16:creationId xmlns:a16="http://schemas.microsoft.com/office/drawing/2014/main" id="{3621F23B-CF2E-4397-BC75-1E4EAA4F0AC4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02" name="Text Box 65">
          <a:extLst>
            <a:ext uri="{FF2B5EF4-FFF2-40B4-BE49-F238E27FC236}">
              <a16:creationId xmlns:a16="http://schemas.microsoft.com/office/drawing/2014/main" id="{1C3C47D7-1244-4EAC-B5B5-879764B744F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03" name="Text Box 91">
          <a:extLst>
            <a:ext uri="{FF2B5EF4-FFF2-40B4-BE49-F238E27FC236}">
              <a16:creationId xmlns:a16="http://schemas.microsoft.com/office/drawing/2014/main" id="{8595F108-191A-45D9-AE14-72A23178A26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04" name="Text Box 65">
          <a:extLst>
            <a:ext uri="{FF2B5EF4-FFF2-40B4-BE49-F238E27FC236}">
              <a16:creationId xmlns:a16="http://schemas.microsoft.com/office/drawing/2014/main" id="{B54262AE-2E3B-4DE4-8B38-0FE750553C8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05" name="Text Box 91">
          <a:extLst>
            <a:ext uri="{FF2B5EF4-FFF2-40B4-BE49-F238E27FC236}">
              <a16:creationId xmlns:a16="http://schemas.microsoft.com/office/drawing/2014/main" id="{50D8676E-E5AA-40F9-A66C-F6732C2178E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E0B6111D-246C-4648-81B4-0EA34716CE6D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07" name="Text Box 43">
          <a:extLst>
            <a:ext uri="{FF2B5EF4-FFF2-40B4-BE49-F238E27FC236}">
              <a16:creationId xmlns:a16="http://schemas.microsoft.com/office/drawing/2014/main" id="{8A4821CD-6A12-4A87-8A66-3677CD9E7EA9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08" name="Text Box 68">
          <a:extLst>
            <a:ext uri="{FF2B5EF4-FFF2-40B4-BE49-F238E27FC236}">
              <a16:creationId xmlns:a16="http://schemas.microsoft.com/office/drawing/2014/main" id="{0EBD2695-2D46-4E30-9A96-6F93D08A616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09" name="Text Box 69">
          <a:extLst>
            <a:ext uri="{FF2B5EF4-FFF2-40B4-BE49-F238E27FC236}">
              <a16:creationId xmlns:a16="http://schemas.microsoft.com/office/drawing/2014/main" id="{063ECBD1-FE6F-4068-B702-B3C29111A36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0" name="Text Box 70">
          <a:extLst>
            <a:ext uri="{FF2B5EF4-FFF2-40B4-BE49-F238E27FC236}">
              <a16:creationId xmlns:a16="http://schemas.microsoft.com/office/drawing/2014/main" id="{B724716F-BB5F-4824-9254-AE4894A92DE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1" name="Text Box 71">
          <a:extLst>
            <a:ext uri="{FF2B5EF4-FFF2-40B4-BE49-F238E27FC236}">
              <a16:creationId xmlns:a16="http://schemas.microsoft.com/office/drawing/2014/main" id="{2D26F7DC-E8C1-4705-A094-B5EF22CD7FB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2" name="Text Box 72">
          <a:extLst>
            <a:ext uri="{FF2B5EF4-FFF2-40B4-BE49-F238E27FC236}">
              <a16:creationId xmlns:a16="http://schemas.microsoft.com/office/drawing/2014/main" id="{FF15FF46-28C6-4FC4-B520-B1A84D9062F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3" name="Text Box 73">
          <a:extLst>
            <a:ext uri="{FF2B5EF4-FFF2-40B4-BE49-F238E27FC236}">
              <a16:creationId xmlns:a16="http://schemas.microsoft.com/office/drawing/2014/main" id="{7A8A729B-ACF7-4D5E-9454-85E727FFD5C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99E11328-DF05-4106-9DEE-2C1B6116EB9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15" name="Text Box 43">
          <a:extLst>
            <a:ext uri="{FF2B5EF4-FFF2-40B4-BE49-F238E27FC236}">
              <a16:creationId xmlns:a16="http://schemas.microsoft.com/office/drawing/2014/main" id="{CF8C31F1-B35C-4D7F-BB68-75002CD8B37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16" name="Text Box 46">
          <a:extLst>
            <a:ext uri="{FF2B5EF4-FFF2-40B4-BE49-F238E27FC236}">
              <a16:creationId xmlns:a16="http://schemas.microsoft.com/office/drawing/2014/main" id="{6CA4D5F4-333B-4ED4-91D8-C6D6DA8685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17" name="Text Box 43">
          <a:extLst>
            <a:ext uri="{FF2B5EF4-FFF2-40B4-BE49-F238E27FC236}">
              <a16:creationId xmlns:a16="http://schemas.microsoft.com/office/drawing/2014/main" id="{54F93D01-5643-418C-8F6D-DF1CCF06F1F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8" name="Text Box 68">
          <a:extLst>
            <a:ext uri="{FF2B5EF4-FFF2-40B4-BE49-F238E27FC236}">
              <a16:creationId xmlns:a16="http://schemas.microsoft.com/office/drawing/2014/main" id="{B8F5F098-9D3C-4526-A503-AAF528A7578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19" name="Text Box 69">
          <a:extLst>
            <a:ext uri="{FF2B5EF4-FFF2-40B4-BE49-F238E27FC236}">
              <a16:creationId xmlns:a16="http://schemas.microsoft.com/office/drawing/2014/main" id="{30C335AF-FCB4-4191-ABAC-9239A448CFF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20" name="Text Box 70">
          <a:extLst>
            <a:ext uri="{FF2B5EF4-FFF2-40B4-BE49-F238E27FC236}">
              <a16:creationId xmlns:a16="http://schemas.microsoft.com/office/drawing/2014/main" id="{DA14103C-BB97-41C9-BE45-9B12804B634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21" name="Text Box 71">
          <a:extLst>
            <a:ext uri="{FF2B5EF4-FFF2-40B4-BE49-F238E27FC236}">
              <a16:creationId xmlns:a16="http://schemas.microsoft.com/office/drawing/2014/main" id="{34B0DD11-62E0-4E9C-BDFF-7352700C283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22" name="Text Box 72">
          <a:extLst>
            <a:ext uri="{FF2B5EF4-FFF2-40B4-BE49-F238E27FC236}">
              <a16:creationId xmlns:a16="http://schemas.microsoft.com/office/drawing/2014/main" id="{3B0D73FA-85F3-48C2-BA19-938E46AAEFA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23" name="Text Box 73">
          <a:extLst>
            <a:ext uri="{FF2B5EF4-FFF2-40B4-BE49-F238E27FC236}">
              <a16:creationId xmlns:a16="http://schemas.microsoft.com/office/drawing/2014/main" id="{F8A1FB23-DDCF-4201-82F0-50DA313C729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24" name="Text Box 46">
          <a:extLst>
            <a:ext uri="{FF2B5EF4-FFF2-40B4-BE49-F238E27FC236}">
              <a16:creationId xmlns:a16="http://schemas.microsoft.com/office/drawing/2014/main" id="{82392B70-6A6F-40A2-A796-9F756A5BED8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25" name="Text Box 43">
          <a:extLst>
            <a:ext uri="{FF2B5EF4-FFF2-40B4-BE49-F238E27FC236}">
              <a16:creationId xmlns:a16="http://schemas.microsoft.com/office/drawing/2014/main" id="{EB44F276-34C3-465A-9202-68254612C93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6759636D-036A-423B-B116-9D08AF42A03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27" name="Text Box 43">
          <a:extLst>
            <a:ext uri="{FF2B5EF4-FFF2-40B4-BE49-F238E27FC236}">
              <a16:creationId xmlns:a16="http://schemas.microsoft.com/office/drawing/2014/main" id="{955A4F18-5057-42FD-83BB-0CCF7A73EB8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28" name="Text Box 68">
          <a:extLst>
            <a:ext uri="{FF2B5EF4-FFF2-40B4-BE49-F238E27FC236}">
              <a16:creationId xmlns:a16="http://schemas.microsoft.com/office/drawing/2014/main" id="{3992F295-BBCB-4205-A71C-095D2D4B607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29" name="Text Box 69">
          <a:extLst>
            <a:ext uri="{FF2B5EF4-FFF2-40B4-BE49-F238E27FC236}">
              <a16:creationId xmlns:a16="http://schemas.microsoft.com/office/drawing/2014/main" id="{A2D9975B-F41B-4C53-B8EC-7BD2346DE4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30" name="Text Box 70">
          <a:extLst>
            <a:ext uri="{FF2B5EF4-FFF2-40B4-BE49-F238E27FC236}">
              <a16:creationId xmlns:a16="http://schemas.microsoft.com/office/drawing/2014/main" id="{93A27BB1-0293-48A3-8E8B-DCB2E5C9C3C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31" name="Text Box 71">
          <a:extLst>
            <a:ext uri="{FF2B5EF4-FFF2-40B4-BE49-F238E27FC236}">
              <a16:creationId xmlns:a16="http://schemas.microsoft.com/office/drawing/2014/main" id="{A042306B-F9D7-424A-B490-77D393B98A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32" name="Text Box 72">
          <a:extLst>
            <a:ext uri="{FF2B5EF4-FFF2-40B4-BE49-F238E27FC236}">
              <a16:creationId xmlns:a16="http://schemas.microsoft.com/office/drawing/2014/main" id="{C4247E55-10B5-4615-B326-C71ACEAA988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33" name="Text Box 73">
          <a:extLst>
            <a:ext uri="{FF2B5EF4-FFF2-40B4-BE49-F238E27FC236}">
              <a16:creationId xmlns:a16="http://schemas.microsoft.com/office/drawing/2014/main" id="{F8088E55-DBC3-46B7-AF67-6926247A8B7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34" name="Text Box 46">
          <a:extLst>
            <a:ext uri="{FF2B5EF4-FFF2-40B4-BE49-F238E27FC236}">
              <a16:creationId xmlns:a16="http://schemas.microsoft.com/office/drawing/2014/main" id="{74023CC1-4A88-4F6D-BD98-F862E82AA18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35" name="Text Box 43">
          <a:extLst>
            <a:ext uri="{FF2B5EF4-FFF2-40B4-BE49-F238E27FC236}">
              <a16:creationId xmlns:a16="http://schemas.microsoft.com/office/drawing/2014/main" id="{597DF550-C606-4AA5-869C-E238FC4F89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36" name="Text Box 46">
          <a:extLst>
            <a:ext uri="{FF2B5EF4-FFF2-40B4-BE49-F238E27FC236}">
              <a16:creationId xmlns:a16="http://schemas.microsoft.com/office/drawing/2014/main" id="{44252386-2BBF-4425-8E5D-6B2AA7E7D9E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37" name="Text Box 43">
          <a:extLst>
            <a:ext uri="{FF2B5EF4-FFF2-40B4-BE49-F238E27FC236}">
              <a16:creationId xmlns:a16="http://schemas.microsoft.com/office/drawing/2014/main" id="{0E9B1B84-B069-4AAD-A8FB-F036C0BBBB5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38" name="Text Box 10">
          <a:extLst>
            <a:ext uri="{FF2B5EF4-FFF2-40B4-BE49-F238E27FC236}">
              <a16:creationId xmlns:a16="http://schemas.microsoft.com/office/drawing/2014/main" id="{0605B26F-DD72-405E-9558-B5EB1EF1F208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39" name="Text Box 11">
          <a:extLst>
            <a:ext uri="{FF2B5EF4-FFF2-40B4-BE49-F238E27FC236}">
              <a16:creationId xmlns:a16="http://schemas.microsoft.com/office/drawing/2014/main" id="{A63716F6-9E7C-4AE7-9F5D-14BCB9BBBE24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40" name="Text Box 65">
          <a:extLst>
            <a:ext uri="{FF2B5EF4-FFF2-40B4-BE49-F238E27FC236}">
              <a16:creationId xmlns:a16="http://schemas.microsoft.com/office/drawing/2014/main" id="{BA8E5E5D-4401-4E22-95B4-B7A40EC59DC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41" name="Text Box 91">
          <a:extLst>
            <a:ext uri="{FF2B5EF4-FFF2-40B4-BE49-F238E27FC236}">
              <a16:creationId xmlns:a16="http://schemas.microsoft.com/office/drawing/2014/main" id="{B6DC22B8-BDFF-4FAB-92A7-33A2A8B71CA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42" name="Text Box 65">
          <a:extLst>
            <a:ext uri="{FF2B5EF4-FFF2-40B4-BE49-F238E27FC236}">
              <a16:creationId xmlns:a16="http://schemas.microsoft.com/office/drawing/2014/main" id="{0ECCD9F9-7E0F-4A64-B84D-B84467350F5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43" name="Text Box 91">
          <a:extLst>
            <a:ext uri="{FF2B5EF4-FFF2-40B4-BE49-F238E27FC236}">
              <a16:creationId xmlns:a16="http://schemas.microsoft.com/office/drawing/2014/main" id="{A6876E01-C0A8-420C-8034-1240AD773CC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44" name="Text Box 46">
          <a:extLst>
            <a:ext uri="{FF2B5EF4-FFF2-40B4-BE49-F238E27FC236}">
              <a16:creationId xmlns:a16="http://schemas.microsoft.com/office/drawing/2014/main" id="{23F095AD-649E-4285-89FD-856805A8782B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45" name="Text Box 43">
          <a:extLst>
            <a:ext uri="{FF2B5EF4-FFF2-40B4-BE49-F238E27FC236}">
              <a16:creationId xmlns:a16="http://schemas.microsoft.com/office/drawing/2014/main" id="{70D0E761-D24C-4E94-8D33-3F0214825A7E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46" name="Text Box 68">
          <a:extLst>
            <a:ext uri="{FF2B5EF4-FFF2-40B4-BE49-F238E27FC236}">
              <a16:creationId xmlns:a16="http://schemas.microsoft.com/office/drawing/2014/main" id="{0F51DBD5-F083-4341-8CB4-8D6D4F2E35F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47" name="Text Box 69">
          <a:extLst>
            <a:ext uri="{FF2B5EF4-FFF2-40B4-BE49-F238E27FC236}">
              <a16:creationId xmlns:a16="http://schemas.microsoft.com/office/drawing/2014/main" id="{1BEA608D-088B-4CE6-87D5-6206C923AC9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48" name="Text Box 70">
          <a:extLst>
            <a:ext uri="{FF2B5EF4-FFF2-40B4-BE49-F238E27FC236}">
              <a16:creationId xmlns:a16="http://schemas.microsoft.com/office/drawing/2014/main" id="{2D6B831D-4445-4BD3-B3DB-B70AA76095B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49" name="Text Box 71">
          <a:extLst>
            <a:ext uri="{FF2B5EF4-FFF2-40B4-BE49-F238E27FC236}">
              <a16:creationId xmlns:a16="http://schemas.microsoft.com/office/drawing/2014/main" id="{667B8AC8-7121-47D6-8375-366F4C64D7F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0" name="Text Box 72">
          <a:extLst>
            <a:ext uri="{FF2B5EF4-FFF2-40B4-BE49-F238E27FC236}">
              <a16:creationId xmlns:a16="http://schemas.microsoft.com/office/drawing/2014/main" id="{CA8AF42E-BA96-4AF2-88D5-3AF911D47E6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1" name="Text Box 73">
          <a:extLst>
            <a:ext uri="{FF2B5EF4-FFF2-40B4-BE49-F238E27FC236}">
              <a16:creationId xmlns:a16="http://schemas.microsoft.com/office/drawing/2014/main" id="{7E6958BF-BCE5-410A-9E0A-2951C209158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52" name="Text Box 46">
          <a:extLst>
            <a:ext uri="{FF2B5EF4-FFF2-40B4-BE49-F238E27FC236}">
              <a16:creationId xmlns:a16="http://schemas.microsoft.com/office/drawing/2014/main" id="{5C312CE0-2C31-4B1A-ACD8-787661387E6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53" name="Text Box 43">
          <a:extLst>
            <a:ext uri="{FF2B5EF4-FFF2-40B4-BE49-F238E27FC236}">
              <a16:creationId xmlns:a16="http://schemas.microsoft.com/office/drawing/2014/main" id="{5FC4C0D5-5E3C-477D-B6A4-7690B0D9FB0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9CD6BF5A-39FB-40B9-83FA-B0300D1F84A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55" name="Text Box 43">
          <a:extLst>
            <a:ext uri="{FF2B5EF4-FFF2-40B4-BE49-F238E27FC236}">
              <a16:creationId xmlns:a16="http://schemas.microsoft.com/office/drawing/2014/main" id="{530EF7FA-E524-4DDE-8838-CA173C50B46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6" name="Text Box 68">
          <a:extLst>
            <a:ext uri="{FF2B5EF4-FFF2-40B4-BE49-F238E27FC236}">
              <a16:creationId xmlns:a16="http://schemas.microsoft.com/office/drawing/2014/main" id="{E3A8CDBE-0F13-4C19-B749-914C18E4570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7" name="Text Box 69">
          <a:extLst>
            <a:ext uri="{FF2B5EF4-FFF2-40B4-BE49-F238E27FC236}">
              <a16:creationId xmlns:a16="http://schemas.microsoft.com/office/drawing/2014/main" id="{41E444A7-EAAB-43C3-931D-3D27ADD8175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8" name="Text Box 70">
          <a:extLst>
            <a:ext uri="{FF2B5EF4-FFF2-40B4-BE49-F238E27FC236}">
              <a16:creationId xmlns:a16="http://schemas.microsoft.com/office/drawing/2014/main" id="{98B339FF-04FF-412C-8418-CF91C3945ED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59" name="Text Box 71">
          <a:extLst>
            <a:ext uri="{FF2B5EF4-FFF2-40B4-BE49-F238E27FC236}">
              <a16:creationId xmlns:a16="http://schemas.microsoft.com/office/drawing/2014/main" id="{A1802563-A6AD-44DF-82DF-6E1AF2E9DF7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60" name="Text Box 72">
          <a:extLst>
            <a:ext uri="{FF2B5EF4-FFF2-40B4-BE49-F238E27FC236}">
              <a16:creationId xmlns:a16="http://schemas.microsoft.com/office/drawing/2014/main" id="{840DB23E-1604-4743-89D5-B20FA63216C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61" name="Text Box 73">
          <a:extLst>
            <a:ext uri="{FF2B5EF4-FFF2-40B4-BE49-F238E27FC236}">
              <a16:creationId xmlns:a16="http://schemas.microsoft.com/office/drawing/2014/main" id="{5A1196C6-D688-4A8D-8B2C-E136472C23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16132BF8-8AF9-4B4E-A0FF-5563FD6F8C7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63" name="Text Box 43">
          <a:extLst>
            <a:ext uri="{FF2B5EF4-FFF2-40B4-BE49-F238E27FC236}">
              <a16:creationId xmlns:a16="http://schemas.microsoft.com/office/drawing/2014/main" id="{ED09F8AD-D4B8-4E9F-9972-E3AEEA5B604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64" name="Text Box 46">
          <a:extLst>
            <a:ext uri="{FF2B5EF4-FFF2-40B4-BE49-F238E27FC236}">
              <a16:creationId xmlns:a16="http://schemas.microsoft.com/office/drawing/2014/main" id="{C2214047-A8B6-4330-938B-F77BFFB1C9D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65" name="Text Box 43">
          <a:extLst>
            <a:ext uri="{FF2B5EF4-FFF2-40B4-BE49-F238E27FC236}">
              <a16:creationId xmlns:a16="http://schemas.microsoft.com/office/drawing/2014/main" id="{5BC33EED-D149-4A14-95D6-C8226B5ECBA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66" name="Text Box 68">
          <a:extLst>
            <a:ext uri="{FF2B5EF4-FFF2-40B4-BE49-F238E27FC236}">
              <a16:creationId xmlns:a16="http://schemas.microsoft.com/office/drawing/2014/main" id="{781C106E-658A-475D-A91C-2CAAD28E8F5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67" name="Text Box 69">
          <a:extLst>
            <a:ext uri="{FF2B5EF4-FFF2-40B4-BE49-F238E27FC236}">
              <a16:creationId xmlns:a16="http://schemas.microsoft.com/office/drawing/2014/main" id="{665936A9-B92C-4ADA-91B9-3AB745DB8DD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68" name="Text Box 70">
          <a:extLst>
            <a:ext uri="{FF2B5EF4-FFF2-40B4-BE49-F238E27FC236}">
              <a16:creationId xmlns:a16="http://schemas.microsoft.com/office/drawing/2014/main" id="{AF599B12-2D13-4BFB-968D-FE274B25940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69" name="Text Box 71">
          <a:extLst>
            <a:ext uri="{FF2B5EF4-FFF2-40B4-BE49-F238E27FC236}">
              <a16:creationId xmlns:a16="http://schemas.microsoft.com/office/drawing/2014/main" id="{6584247D-8BDE-47F1-9B97-DE3D9B5D7FE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70" name="Text Box 72">
          <a:extLst>
            <a:ext uri="{FF2B5EF4-FFF2-40B4-BE49-F238E27FC236}">
              <a16:creationId xmlns:a16="http://schemas.microsoft.com/office/drawing/2014/main" id="{39127513-79E3-4240-83C2-3483C9B0B52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571" name="Text Box 73">
          <a:extLst>
            <a:ext uri="{FF2B5EF4-FFF2-40B4-BE49-F238E27FC236}">
              <a16:creationId xmlns:a16="http://schemas.microsoft.com/office/drawing/2014/main" id="{A32F51A2-58D9-4EB8-A682-3A1470C4F93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72" name="Text Box 46">
          <a:extLst>
            <a:ext uri="{FF2B5EF4-FFF2-40B4-BE49-F238E27FC236}">
              <a16:creationId xmlns:a16="http://schemas.microsoft.com/office/drawing/2014/main" id="{EEEDF902-4F95-4B77-B1C6-8B7AB924DBC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73" name="Text Box 43">
          <a:extLst>
            <a:ext uri="{FF2B5EF4-FFF2-40B4-BE49-F238E27FC236}">
              <a16:creationId xmlns:a16="http://schemas.microsoft.com/office/drawing/2014/main" id="{65318073-19D2-459B-84D7-98CBFE27F5F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74" name="Text Box 46">
          <a:extLst>
            <a:ext uri="{FF2B5EF4-FFF2-40B4-BE49-F238E27FC236}">
              <a16:creationId xmlns:a16="http://schemas.microsoft.com/office/drawing/2014/main" id="{BBDD5FA0-DDF7-4DBB-AC94-40F54CBC9B8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75" name="Text Box 43">
          <a:extLst>
            <a:ext uri="{FF2B5EF4-FFF2-40B4-BE49-F238E27FC236}">
              <a16:creationId xmlns:a16="http://schemas.microsoft.com/office/drawing/2014/main" id="{DD60AA52-11C8-4994-BB71-BBC3168C58D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76" name="Text Box 10">
          <a:extLst>
            <a:ext uri="{FF2B5EF4-FFF2-40B4-BE49-F238E27FC236}">
              <a16:creationId xmlns:a16="http://schemas.microsoft.com/office/drawing/2014/main" id="{8FF65DF7-D1DA-43A3-87C1-4B4E46B4D196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577" name="Text Box 11">
          <a:extLst>
            <a:ext uri="{FF2B5EF4-FFF2-40B4-BE49-F238E27FC236}">
              <a16:creationId xmlns:a16="http://schemas.microsoft.com/office/drawing/2014/main" id="{3D96C769-0A7D-4A27-BDFC-7C524D18DC3B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78" name="Text Box 65">
          <a:extLst>
            <a:ext uri="{FF2B5EF4-FFF2-40B4-BE49-F238E27FC236}">
              <a16:creationId xmlns:a16="http://schemas.microsoft.com/office/drawing/2014/main" id="{EC9F7559-0F73-4C46-96DA-356ADB8F6AA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79" name="Text Box 91">
          <a:extLst>
            <a:ext uri="{FF2B5EF4-FFF2-40B4-BE49-F238E27FC236}">
              <a16:creationId xmlns:a16="http://schemas.microsoft.com/office/drawing/2014/main" id="{DBFE16FC-DB0A-4395-B4B3-8BB6942539D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80" name="Text Box 65">
          <a:extLst>
            <a:ext uri="{FF2B5EF4-FFF2-40B4-BE49-F238E27FC236}">
              <a16:creationId xmlns:a16="http://schemas.microsoft.com/office/drawing/2014/main" id="{2EE41E72-A2AA-4E28-A591-1A46F661FC1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581" name="Text Box 91">
          <a:extLst>
            <a:ext uri="{FF2B5EF4-FFF2-40B4-BE49-F238E27FC236}">
              <a16:creationId xmlns:a16="http://schemas.microsoft.com/office/drawing/2014/main" id="{EB6F65CF-4FAB-4C5F-A3B7-A2F38C08921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82" name="Text Box 46">
          <a:extLst>
            <a:ext uri="{FF2B5EF4-FFF2-40B4-BE49-F238E27FC236}">
              <a16:creationId xmlns:a16="http://schemas.microsoft.com/office/drawing/2014/main" id="{4B350BA7-DBFF-47CE-998D-68CE7EA9E725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583" name="Text Box 43">
          <a:extLst>
            <a:ext uri="{FF2B5EF4-FFF2-40B4-BE49-F238E27FC236}">
              <a16:creationId xmlns:a16="http://schemas.microsoft.com/office/drawing/2014/main" id="{EAEA541E-DDF2-4755-A903-6BB1664F2766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4" name="Text Box 68">
          <a:extLst>
            <a:ext uri="{FF2B5EF4-FFF2-40B4-BE49-F238E27FC236}">
              <a16:creationId xmlns:a16="http://schemas.microsoft.com/office/drawing/2014/main" id="{5E695B74-367B-4E1B-833E-4E72832C3D3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5" name="Text Box 69">
          <a:extLst>
            <a:ext uri="{FF2B5EF4-FFF2-40B4-BE49-F238E27FC236}">
              <a16:creationId xmlns:a16="http://schemas.microsoft.com/office/drawing/2014/main" id="{9BF37660-4C97-4877-9238-B29EE11BF3B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6" name="Text Box 70">
          <a:extLst>
            <a:ext uri="{FF2B5EF4-FFF2-40B4-BE49-F238E27FC236}">
              <a16:creationId xmlns:a16="http://schemas.microsoft.com/office/drawing/2014/main" id="{849E9E76-EE74-4626-B115-279C0A5DB5C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7" name="Text Box 71">
          <a:extLst>
            <a:ext uri="{FF2B5EF4-FFF2-40B4-BE49-F238E27FC236}">
              <a16:creationId xmlns:a16="http://schemas.microsoft.com/office/drawing/2014/main" id="{7E054F7E-4E79-4F8B-AD82-F96E1935D74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8" name="Text Box 72">
          <a:extLst>
            <a:ext uri="{FF2B5EF4-FFF2-40B4-BE49-F238E27FC236}">
              <a16:creationId xmlns:a16="http://schemas.microsoft.com/office/drawing/2014/main" id="{632DBA51-3F07-4CF6-82AA-88F2A99639B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89" name="Text Box 73">
          <a:extLst>
            <a:ext uri="{FF2B5EF4-FFF2-40B4-BE49-F238E27FC236}">
              <a16:creationId xmlns:a16="http://schemas.microsoft.com/office/drawing/2014/main" id="{1259E6CC-2BB7-49FA-8C91-A7D507B0D09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2E4C80B5-31DE-4D83-976F-77AF1A20B4C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91" name="Text Box 43">
          <a:extLst>
            <a:ext uri="{FF2B5EF4-FFF2-40B4-BE49-F238E27FC236}">
              <a16:creationId xmlns:a16="http://schemas.microsoft.com/office/drawing/2014/main" id="{382F1094-9DF6-43ED-A4E4-3449F6615AD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92" name="Text Box 46">
          <a:extLst>
            <a:ext uri="{FF2B5EF4-FFF2-40B4-BE49-F238E27FC236}">
              <a16:creationId xmlns:a16="http://schemas.microsoft.com/office/drawing/2014/main" id="{E7D02010-876A-4B17-A466-EFB1A78614C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593" name="Text Box 43">
          <a:extLst>
            <a:ext uri="{FF2B5EF4-FFF2-40B4-BE49-F238E27FC236}">
              <a16:creationId xmlns:a16="http://schemas.microsoft.com/office/drawing/2014/main" id="{A2C7E1A7-B28F-47C7-A8F4-875C631C2BE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4" name="Text Box 68">
          <a:extLst>
            <a:ext uri="{FF2B5EF4-FFF2-40B4-BE49-F238E27FC236}">
              <a16:creationId xmlns:a16="http://schemas.microsoft.com/office/drawing/2014/main" id="{DA6EDC8D-A223-4C23-816C-D8D0B5066A1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5" name="Text Box 69">
          <a:extLst>
            <a:ext uri="{FF2B5EF4-FFF2-40B4-BE49-F238E27FC236}">
              <a16:creationId xmlns:a16="http://schemas.microsoft.com/office/drawing/2014/main" id="{A173D3D2-CFF2-4A87-9D2E-749766F38F5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6" name="Text Box 70">
          <a:extLst>
            <a:ext uri="{FF2B5EF4-FFF2-40B4-BE49-F238E27FC236}">
              <a16:creationId xmlns:a16="http://schemas.microsoft.com/office/drawing/2014/main" id="{BC49E6A3-770C-4DC0-8A50-027DECC4B43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7" name="Text Box 71">
          <a:extLst>
            <a:ext uri="{FF2B5EF4-FFF2-40B4-BE49-F238E27FC236}">
              <a16:creationId xmlns:a16="http://schemas.microsoft.com/office/drawing/2014/main" id="{D51267CF-DAE0-4861-B180-FE326E03B7B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8" name="Text Box 72">
          <a:extLst>
            <a:ext uri="{FF2B5EF4-FFF2-40B4-BE49-F238E27FC236}">
              <a16:creationId xmlns:a16="http://schemas.microsoft.com/office/drawing/2014/main" id="{59740279-3EAA-41A3-99D2-7943D99F417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599" name="Text Box 73">
          <a:extLst>
            <a:ext uri="{FF2B5EF4-FFF2-40B4-BE49-F238E27FC236}">
              <a16:creationId xmlns:a16="http://schemas.microsoft.com/office/drawing/2014/main" id="{2979D34B-03F5-4217-86C7-32F057FFE7F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00" name="Text Box 46">
          <a:extLst>
            <a:ext uri="{FF2B5EF4-FFF2-40B4-BE49-F238E27FC236}">
              <a16:creationId xmlns:a16="http://schemas.microsoft.com/office/drawing/2014/main" id="{02C659B3-5A3E-471B-8932-1FD8B7AFCDB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01" name="Text Box 43">
          <a:extLst>
            <a:ext uri="{FF2B5EF4-FFF2-40B4-BE49-F238E27FC236}">
              <a16:creationId xmlns:a16="http://schemas.microsoft.com/office/drawing/2014/main" id="{CBC00A3A-3D64-46DB-A2A3-FB03F6E7349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E1C143CD-8B28-48B5-A011-D022D024857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03" name="Text Box 43">
          <a:extLst>
            <a:ext uri="{FF2B5EF4-FFF2-40B4-BE49-F238E27FC236}">
              <a16:creationId xmlns:a16="http://schemas.microsoft.com/office/drawing/2014/main" id="{CAA97B4E-0170-4E21-B392-8AA3DCAB36A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4" name="Text Box 68">
          <a:extLst>
            <a:ext uri="{FF2B5EF4-FFF2-40B4-BE49-F238E27FC236}">
              <a16:creationId xmlns:a16="http://schemas.microsoft.com/office/drawing/2014/main" id="{7EEB5728-12E9-4839-AF45-752D37E4572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5" name="Text Box 69">
          <a:extLst>
            <a:ext uri="{FF2B5EF4-FFF2-40B4-BE49-F238E27FC236}">
              <a16:creationId xmlns:a16="http://schemas.microsoft.com/office/drawing/2014/main" id="{D9539F16-FAFB-4C96-BC07-485BECE94FE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6" name="Text Box 70">
          <a:extLst>
            <a:ext uri="{FF2B5EF4-FFF2-40B4-BE49-F238E27FC236}">
              <a16:creationId xmlns:a16="http://schemas.microsoft.com/office/drawing/2014/main" id="{A7985C10-3A8F-48FF-A54A-C208A76C34D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7" name="Text Box 71">
          <a:extLst>
            <a:ext uri="{FF2B5EF4-FFF2-40B4-BE49-F238E27FC236}">
              <a16:creationId xmlns:a16="http://schemas.microsoft.com/office/drawing/2014/main" id="{FE9433BB-A2F6-4C48-B3C9-94F6F0CFD6F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8" name="Text Box 72">
          <a:extLst>
            <a:ext uri="{FF2B5EF4-FFF2-40B4-BE49-F238E27FC236}">
              <a16:creationId xmlns:a16="http://schemas.microsoft.com/office/drawing/2014/main" id="{6A18F99E-FE1F-4CCB-971F-55C8BA40031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09" name="Text Box 73">
          <a:extLst>
            <a:ext uri="{FF2B5EF4-FFF2-40B4-BE49-F238E27FC236}">
              <a16:creationId xmlns:a16="http://schemas.microsoft.com/office/drawing/2014/main" id="{1761283A-6388-4057-83F5-0C65BC8E07D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1CEF37D6-AAC4-47B5-A007-A4263E5A0F1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11" name="Text Box 43">
          <a:extLst>
            <a:ext uri="{FF2B5EF4-FFF2-40B4-BE49-F238E27FC236}">
              <a16:creationId xmlns:a16="http://schemas.microsoft.com/office/drawing/2014/main" id="{6BAA08BC-E8BA-49F8-86A7-DD4C1107B88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12" name="Text Box 46">
          <a:extLst>
            <a:ext uri="{FF2B5EF4-FFF2-40B4-BE49-F238E27FC236}">
              <a16:creationId xmlns:a16="http://schemas.microsoft.com/office/drawing/2014/main" id="{45A99B33-52E2-4E65-8095-507E79DEBF8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13" name="Text Box 43">
          <a:extLst>
            <a:ext uri="{FF2B5EF4-FFF2-40B4-BE49-F238E27FC236}">
              <a16:creationId xmlns:a16="http://schemas.microsoft.com/office/drawing/2014/main" id="{28247808-6756-4A15-AD63-441B5273595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14" name="Text Box 65">
          <a:extLst>
            <a:ext uri="{FF2B5EF4-FFF2-40B4-BE49-F238E27FC236}">
              <a16:creationId xmlns:a16="http://schemas.microsoft.com/office/drawing/2014/main" id="{D6F4C76A-22B4-4260-B927-535A771B2F7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15" name="Text Box 91">
          <a:extLst>
            <a:ext uri="{FF2B5EF4-FFF2-40B4-BE49-F238E27FC236}">
              <a16:creationId xmlns:a16="http://schemas.microsoft.com/office/drawing/2014/main" id="{A55AE74D-58C5-459B-8F61-A795C7B5686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16" name="Text Box 65">
          <a:extLst>
            <a:ext uri="{FF2B5EF4-FFF2-40B4-BE49-F238E27FC236}">
              <a16:creationId xmlns:a16="http://schemas.microsoft.com/office/drawing/2014/main" id="{AC074DEB-D2F2-4A31-99E3-532FF4FD808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17" name="Text Box 91">
          <a:extLst>
            <a:ext uri="{FF2B5EF4-FFF2-40B4-BE49-F238E27FC236}">
              <a16:creationId xmlns:a16="http://schemas.microsoft.com/office/drawing/2014/main" id="{8E44098A-65B9-40C1-B300-4F91FF3EC72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18" name="Text Box 46">
          <a:extLst>
            <a:ext uri="{FF2B5EF4-FFF2-40B4-BE49-F238E27FC236}">
              <a16:creationId xmlns:a16="http://schemas.microsoft.com/office/drawing/2014/main" id="{DF640598-DD25-4F4E-AA77-93EC0F05D750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19" name="Text Box 43">
          <a:extLst>
            <a:ext uri="{FF2B5EF4-FFF2-40B4-BE49-F238E27FC236}">
              <a16:creationId xmlns:a16="http://schemas.microsoft.com/office/drawing/2014/main" id="{AB88D2A6-024A-4B15-B28B-43FEC7ABDB68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0" name="Text Box 68">
          <a:extLst>
            <a:ext uri="{FF2B5EF4-FFF2-40B4-BE49-F238E27FC236}">
              <a16:creationId xmlns:a16="http://schemas.microsoft.com/office/drawing/2014/main" id="{9AE7991A-DAD7-432F-A975-0146AE3C3D4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1" name="Text Box 69">
          <a:extLst>
            <a:ext uri="{FF2B5EF4-FFF2-40B4-BE49-F238E27FC236}">
              <a16:creationId xmlns:a16="http://schemas.microsoft.com/office/drawing/2014/main" id="{C5EE47BC-47E3-43AB-9435-CBDF1E17453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2" name="Text Box 70">
          <a:extLst>
            <a:ext uri="{FF2B5EF4-FFF2-40B4-BE49-F238E27FC236}">
              <a16:creationId xmlns:a16="http://schemas.microsoft.com/office/drawing/2014/main" id="{8ADAACF9-E207-46F8-ABAE-E17ECAA355B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3" name="Text Box 71">
          <a:extLst>
            <a:ext uri="{FF2B5EF4-FFF2-40B4-BE49-F238E27FC236}">
              <a16:creationId xmlns:a16="http://schemas.microsoft.com/office/drawing/2014/main" id="{28D9FA50-C3D1-4303-B8A0-51F0EE13BDF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4" name="Text Box 72">
          <a:extLst>
            <a:ext uri="{FF2B5EF4-FFF2-40B4-BE49-F238E27FC236}">
              <a16:creationId xmlns:a16="http://schemas.microsoft.com/office/drawing/2014/main" id="{5600EFC4-F158-45A3-9579-E78C4125FCD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25" name="Text Box 73">
          <a:extLst>
            <a:ext uri="{FF2B5EF4-FFF2-40B4-BE49-F238E27FC236}">
              <a16:creationId xmlns:a16="http://schemas.microsoft.com/office/drawing/2014/main" id="{4314CCCD-940B-45E3-9A31-71875537A25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37EA09FD-515F-47C4-804F-066F8CB3613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27" name="Text Box 43">
          <a:extLst>
            <a:ext uri="{FF2B5EF4-FFF2-40B4-BE49-F238E27FC236}">
              <a16:creationId xmlns:a16="http://schemas.microsoft.com/office/drawing/2014/main" id="{3E815DAA-CCE1-4DD1-88F4-03946FF2B66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28" name="Text Box 46">
          <a:extLst>
            <a:ext uri="{FF2B5EF4-FFF2-40B4-BE49-F238E27FC236}">
              <a16:creationId xmlns:a16="http://schemas.microsoft.com/office/drawing/2014/main" id="{5A2EC53F-0A43-428C-8324-FF23BABF21B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29" name="Text Box 43">
          <a:extLst>
            <a:ext uri="{FF2B5EF4-FFF2-40B4-BE49-F238E27FC236}">
              <a16:creationId xmlns:a16="http://schemas.microsoft.com/office/drawing/2014/main" id="{DA6E6B8E-A93A-4B18-AA71-5E19B56AA8C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0" name="Text Box 68">
          <a:extLst>
            <a:ext uri="{FF2B5EF4-FFF2-40B4-BE49-F238E27FC236}">
              <a16:creationId xmlns:a16="http://schemas.microsoft.com/office/drawing/2014/main" id="{E748A7B2-6EB4-47BD-A994-10BAACDF87F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1" name="Text Box 69">
          <a:extLst>
            <a:ext uri="{FF2B5EF4-FFF2-40B4-BE49-F238E27FC236}">
              <a16:creationId xmlns:a16="http://schemas.microsoft.com/office/drawing/2014/main" id="{0FF8CF7F-D1D3-4150-A00B-B5A4BA5E989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2" name="Text Box 70">
          <a:extLst>
            <a:ext uri="{FF2B5EF4-FFF2-40B4-BE49-F238E27FC236}">
              <a16:creationId xmlns:a16="http://schemas.microsoft.com/office/drawing/2014/main" id="{F44799E2-F871-4CAA-9635-9AA5FF47A72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3" name="Text Box 71">
          <a:extLst>
            <a:ext uri="{FF2B5EF4-FFF2-40B4-BE49-F238E27FC236}">
              <a16:creationId xmlns:a16="http://schemas.microsoft.com/office/drawing/2014/main" id="{71207EB9-E4F1-4702-9987-EC43366DFC6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4" name="Text Box 72">
          <a:extLst>
            <a:ext uri="{FF2B5EF4-FFF2-40B4-BE49-F238E27FC236}">
              <a16:creationId xmlns:a16="http://schemas.microsoft.com/office/drawing/2014/main" id="{7EC595B1-8E7B-4FDB-8CF2-925E7DEF0F5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35" name="Text Box 73">
          <a:extLst>
            <a:ext uri="{FF2B5EF4-FFF2-40B4-BE49-F238E27FC236}">
              <a16:creationId xmlns:a16="http://schemas.microsoft.com/office/drawing/2014/main" id="{E1DA3C95-46C5-4C87-AAD9-01DFB75A350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36" name="Text Box 46">
          <a:extLst>
            <a:ext uri="{FF2B5EF4-FFF2-40B4-BE49-F238E27FC236}">
              <a16:creationId xmlns:a16="http://schemas.microsoft.com/office/drawing/2014/main" id="{36B7570E-1901-4B33-B43F-179BC50E362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37" name="Text Box 43">
          <a:extLst>
            <a:ext uri="{FF2B5EF4-FFF2-40B4-BE49-F238E27FC236}">
              <a16:creationId xmlns:a16="http://schemas.microsoft.com/office/drawing/2014/main" id="{1FAF99BC-7F30-46B1-B2A5-56EAB19BBB3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C7BB32B1-3CDE-46DB-874B-6788E551663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39" name="Text Box 68">
          <a:extLst>
            <a:ext uri="{FF2B5EF4-FFF2-40B4-BE49-F238E27FC236}">
              <a16:creationId xmlns:a16="http://schemas.microsoft.com/office/drawing/2014/main" id="{FBD9D578-B8CD-4D3D-83C2-8F30C409E9D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40" name="Text Box 69">
          <a:extLst>
            <a:ext uri="{FF2B5EF4-FFF2-40B4-BE49-F238E27FC236}">
              <a16:creationId xmlns:a16="http://schemas.microsoft.com/office/drawing/2014/main" id="{434EF115-9CAB-45AE-AD58-C4420E348FF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41" name="Text Box 70">
          <a:extLst>
            <a:ext uri="{FF2B5EF4-FFF2-40B4-BE49-F238E27FC236}">
              <a16:creationId xmlns:a16="http://schemas.microsoft.com/office/drawing/2014/main" id="{D369C430-10D7-416E-97BB-2A4CAB774C6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42" name="Text Box 71">
          <a:extLst>
            <a:ext uri="{FF2B5EF4-FFF2-40B4-BE49-F238E27FC236}">
              <a16:creationId xmlns:a16="http://schemas.microsoft.com/office/drawing/2014/main" id="{DABA0CC2-2ED7-4A44-9E55-112B71B9DBF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43" name="Text Box 72">
          <a:extLst>
            <a:ext uri="{FF2B5EF4-FFF2-40B4-BE49-F238E27FC236}">
              <a16:creationId xmlns:a16="http://schemas.microsoft.com/office/drawing/2014/main" id="{B05ED5D8-929A-4704-812F-5A394C3938A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44" name="Text Box 73">
          <a:extLst>
            <a:ext uri="{FF2B5EF4-FFF2-40B4-BE49-F238E27FC236}">
              <a16:creationId xmlns:a16="http://schemas.microsoft.com/office/drawing/2014/main" id="{1D42FAFF-CC42-4AA0-B99B-2ADAA579B68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45" name="Text Box 46">
          <a:extLst>
            <a:ext uri="{FF2B5EF4-FFF2-40B4-BE49-F238E27FC236}">
              <a16:creationId xmlns:a16="http://schemas.microsoft.com/office/drawing/2014/main" id="{746BC190-243C-4B4B-BCD0-4C22CEFA986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46" name="Text Box 43">
          <a:extLst>
            <a:ext uri="{FF2B5EF4-FFF2-40B4-BE49-F238E27FC236}">
              <a16:creationId xmlns:a16="http://schemas.microsoft.com/office/drawing/2014/main" id="{9D871596-EB84-472F-925E-D641F34D1C3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47" name="Text Box 46">
          <a:extLst>
            <a:ext uri="{FF2B5EF4-FFF2-40B4-BE49-F238E27FC236}">
              <a16:creationId xmlns:a16="http://schemas.microsoft.com/office/drawing/2014/main" id="{B8D09307-3CF4-4BB3-BF5E-5D296D7DE0C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48" name="Text Box 43">
          <a:extLst>
            <a:ext uri="{FF2B5EF4-FFF2-40B4-BE49-F238E27FC236}">
              <a16:creationId xmlns:a16="http://schemas.microsoft.com/office/drawing/2014/main" id="{D5D6ABD5-3C51-4C26-9CBC-8A779370037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649" name="Text Box 10">
          <a:extLst>
            <a:ext uri="{FF2B5EF4-FFF2-40B4-BE49-F238E27FC236}">
              <a16:creationId xmlns:a16="http://schemas.microsoft.com/office/drawing/2014/main" id="{0922ACF3-3C8D-4433-80E2-2ED4AE517E49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650" name="Text Box 11">
          <a:extLst>
            <a:ext uri="{FF2B5EF4-FFF2-40B4-BE49-F238E27FC236}">
              <a16:creationId xmlns:a16="http://schemas.microsoft.com/office/drawing/2014/main" id="{D334BA90-A9F3-40BE-A713-43D6E52AB7D9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51" name="Text Box 65">
          <a:extLst>
            <a:ext uri="{FF2B5EF4-FFF2-40B4-BE49-F238E27FC236}">
              <a16:creationId xmlns:a16="http://schemas.microsoft.com/office/drawing/2014/main" id="{4EEA1A46-DE8E-46EB-B2FF-080098AB3A6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52" name="Text Box 91">
          <a:extLst>
            <a:ext uri="{FF2B5EF4-FFF2-40B4-BE49-F238E27FC236}">
              <a16:creationId xmlns:a16="http://schemas.microsoft.com/office/drawing/2014/main" id="{7201F2B7-2E35-477B-832F-018507952A6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53" name="Text Box 65">
          <a:extLst>
            <a:ext uri="{FF2B5EF4-FFF2-40B4-BE49-F238E27FC236}">
              <a16:creationId xmlns:a16="http://schemas.microsoft.com/office/drawing/2014/main" id="{6E8BACAF-2439-4FFC-BE5C-E212079EF34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54" name="Text Box 91">
          <a:extLst>
            <a:ext uri="{FF2B5EF4-FFF2-40B4-BE49-F238E27FC236}">
              <a16:creationId xmlns:a16="http://schemas.microsoft.com/office/drawing/2014/main" id="{847B9B68-E00E-4E07-85B3-19F76BF96EC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55" name="Text Box 46">
          <a:extLst>
            <a:ext uri="{FF2B5EF4-FFF2-40B4-BE49-F238E27FC236}">
              <a16:creationId xmlns:a16="http://schemas.microsoft.com/office/drawing/2014/main" id="{9182B802-3A69-4F72-AD56-D036AEF68EC8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56" name="Text Box 43">
          <a:extLst>
            <a:ext uri="{FF2B5EF4-FFF2-40B4-BE49-F238E27FC236}">
              <a16:creationId xmlns:a16="http://schemas.microsoft.com/office/drawing/2014/main" id="{4CA105EE-235C-4B18-83FB-3CF52B01C627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57" name="Text Box 68">
          <a:extLst>
            <a:ext uri="{FF2B5EF4-FFF2-40B4-BE49-F238E27FC236}">
              <a16:creationId xmlns:a16="http://schemas.microsoft.com/office/drawing/2014/main" id="{D9077CB5-21E7-4333-9824-216C1CF6990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58" name="Text Box 69">
          <a:extLst>
            <a:ext uri="{FF2B5EF4-FFF2-40B4-BE49-F238E27FC236}">
              <a16:creationId xmlns:a16="http://schemas.microsoft.com/office/drawing/2014/main" id="{3731F19F-9881-4721-8F6B-C84431AC93D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59" name="Text Box 70">
          <a:extLst>
            <a:ext uri="{FF2B5EF4-FFF2-40B4-BE49-F238E27FC236}">
              <a16:creationId xmlns:a16="http://schemas.microsoft.com/office/drawing/2014/main" id="{052B924E-F72E-4113-B4BB-B307A0EF275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0" name="Text Box 71">
          <a:extLst>
            <a:ext uri="{FF2B5EF4-FFF2-40B4-BE49-F238E27FC236}">
              <a16:creationId xmlns:a16="http://schemas.microsoft.com/office/drawing/2014/main" id="{30B6A8F8-CBC3-4972-B11D-A4D044C99AA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1" name="Text Box 72">
          <a:extLst>
            <a:ext uri="{FF2B5EF4-FFF2-40B4-BE49-F238E27FC236}">
              <a16:creationId xmlns:a16="http://schemas.microsoft.com/office/drawing/2014/main" id="{C8280247-032F-47A1-AE2F-C927AF3FC66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2" name="Text Box 73">
          <a:extLst>
            <a:ext uri="{FF2B5EF4-FFF2-40B4-BE49-F238E27FC236}">
              <a16:creationId xmlns:a16="http://schemas.microsoft.com/office/drawing/2014/main" id="{5FBCE4E6-3C30-406B-ADCE-BC3D8C803FA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63" name="Text Box 46">
          <a:extLst>
            <a:ext uri="{FF2B5EF4-FFF2-40B4-BE49-F238E27FC236}">
              <a16:creationId xmlns:a16="http://schemas.microsoft.com/office/drawing/2014/main" id="{8B0B04B6-5FBC-41B0-9C57-1EE3DA2BA42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64" name="Text Box 43">
          <a:extLst>
            <a:ext uri="{FF2B5EF4-FFF2-40B4-BE49-F238E27FC236}">
              <a16:creationId xmlns:a16="http://schemas.microsoft.com/office/drawing/2014/main" id="{CED1DEB2-FDB4-4943-8C70-9DA14B84DB3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65" name="Text Box 46">
          <a:extLst>
            <a:ext uri="{FF2B5EF4-FFF2-40B4-BE49-F238E27FC236}">
              <a16:creationId xmlns:a16="http://schemas.microsoft.com/office/drawing/2014/main" id="{F4EC785B-D526-407F-B39A-AC219D82E63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66" name="Text Box 43">
          <a:extLst>
            <a:ext uri="{FF2B5EF4-FFF2-40B4-BE49-F238E27FC236}">
              <a16:creationId xmlns:a16="http://schemas.microsoft.com/office/drawing/2014/main" id="{A8AD9842-2E4D-4C8C-BD7D-19089010FDC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7" name="Text Box 68">
          <a:extLst>
            <a:ext uri="{FF2B5EF4-FFF2-40B4-BE49-F238E27FC236}">
              <a16:creationId xmlns:a16="http://schemas.microsoft.com/office/drawing/2014/main" id="{B266E93D-CBE4-4621-B125-619DCD531FB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8" name="Text Box 69">
          <a:extLst>
            <a:ext uri="{FF2B5EF4-FFF2-40B4-BE49-F238E27FC236}">
              <a16:creationId xmlns:a16="http://schemas.microsoft.com/office/drawing/2014/main" id="{03A696F2-8F1C-423A-92FE-022A2698E1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69" name="Text Box 70">
          <a:extLst>
            <a:ext uri="{FF2B5EF4-FFF2-40B4-BE49-F238E27FC236}">
              <a16:creationId xmlns:a16="http://schemas.microsoft.com/office/drawing/2014/main" id="{3328A32D-FB5B-4824-8D43-39011DEB140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70" name="Text Box 71">
          <a:extLst>
            <a:ext uri="{FF2B5EF4-FFF2-40B4-BE49-F238E27FC236}">
              <a16:creationId xmlns:a16="http://schemas.microsoft.com/office/drawing/2014/main" id="{553D229E-3E25-4A8F-B73B-1031525D909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71" name="Text Box 72">
          <a:extLst>
            <a:ext uri="{FF2B5EF4-FFF2-40B4-BE49-F238E27FC236}">
              <a16:creationId xmlns:a16="http://schemas.microsoft.com/office/drawing/2014/main" id="{9C969196-A5C0-4187-9F54-0A858299ADA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72" name="Text Box 73">
          <a:extLst>
            <a:ext uri="{FF2B5EF4-FFF2-40B4-BE49-F238E27FC236}">
              <a16:creationId xmlns:a16="http://schemas.microsoft.com/office/drawing/2014/main" id="{7ADA4790-9559-4227-99ED-4186C85A1F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73" name="Text Box 46">
          <a:extLst>
            <a:ext uri="{FF2B5EF4-FFF2-40B4-BE49-F238E27FC236}">
              <a16:creationId xmlns:a16="http://schemas.microsoft.com/office/drawing/2014/main" id="{8A8687A1-370D-4ADC-9BBC-F7A1BB8D39D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74" name="Text Box 43">
          <a:extLst>
            <a:ext uri="{FF2B5EF4-FFF2-40B4-BE49-F238E27FC236}">
              <a16:creationId xmlns:a16="http://schemas.microsoft.com/office/drawing/2014/main" id="{BAC4A05D-FD33-4E53-B76C-422896F5177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75" name="Text Box 46">
          <a:extLst>
            <a:ext uri="{FF2B5EF4-FFF2-40B4-BE49-F238E27FC236}">
              <a16:creationId xmlns:a16="http://schemas.microsoft.com/office/drawing/2014/main" id="{FEEFE48B-9A30-4259-B246-112A6DE9189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76" name="Text Box 43">
          <a:extLst>
            <a:ext uri="{FF2B5EF4-FFF2-40B4-BE49-F238E27FC236}">
              <a16:creationId xmlns:a16="http://schemas.microsoft.com/office/drawing/2014/main" id="{F6102A64-3CA6-491B-B8F3-914BFB9E793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77" name="Text Box 68">
          <a:extLst>
            <a:ext uri="{FF2B5EF4-FFF2-40B4-BE49-F238E27FC236}">
              <a16:creationId xmlns:a16="http://schemas.microsoft.com/office/drawing/2014/main" id="{DE546269-8C2A-4DCB-9F40-E2EFA520537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78" name="Text Box 69">
          <a:extLst>
            <a:ext uri="{FF2B5EF4-FFF2-40B4-BE49-F238E27FC236}">
              <a16:creationId xmlns:a16="http://schemas.microsoft.com/office/drawing/2014/main" id="{FF243644-EB9E-4F2A-955C-9FBB0250210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79" name="Text Box 70">
          <a:extLst>
            <a:ext uri="{FF2B5EF4-FFF2-40B4-BE49-F238E27FC236}">
              <a16:creationId xmlns:a16="http://schemas.microsoft.com/office/drawing/2014/main" id="{459E623D-E7F1-4F40-8C5E-6B33029D527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80" name="Text Box 71">
          <a:extLst>
            <a:ext uri="{FF2B5EF4-FFF2-40B4-BE49-F238E27FC236}">
              <a16:creationId xmlns:a16="http://schemas.microsoft.com/office/drawing/2014/main" id="{5147AA1C-17BE-4710-980E-D16D0C76AD2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81" name="Text Box 72">
          <a:extLst>
            <a:ext uri="{FF2B5EF4-FFF2-40B4-BE49-F238E27FC236}">
              <a16:creationId xmlns:a16="http://schemas.microsoft.com/office/drawing/2014/main" id="{980D26CE-945C-4C18-A3A6-268F38BE8A9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682" name="Text Box 73">
          <a:extLst>
            <a:ext uri="{FF2B5EF4-FFF2-40B4-BE49-F238E27FC236}">
              <a16:creationId xmlns:a16="http://schemas.microsoft.com/office/drawing/2014/main" id="{785A73F4-D985-4F02-8777-F409EE6C772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83" name="Text Box 46">
          <a:extLst>
            <a:ext uri="{FF2B5EF4-FFF2-40B4-BE49-F238E27FC236}">
              <a16:creationId xmlns:a16="http://schemas.microsoft.com/office/drawing/2014/main" id="{47DF0B34-DB34-47A9-A06C-3831BDEB2FF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84" name="Text Box 43">
          <a:extLst>
            <a:ext uri="{FF2B5EF4-FFF2-40B4-BE49-F238E27FC236}">
              <a16:creationId xmlns:a16="http://schemas.microsoft.com/office/drawing/2014/main" id="{ED1C1044-244E-4124-AB91-94ED6F1C009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85" name="Text Box 46">
          <a:extLst>
            <a:ext uri="{FF2B5EF4-FFF2-40B4-BE49-F238E27FC236}">
              <a16:creationId xmlns:a16="http://schemas.microsoft.com/office/drawing/2014/main" id="{B95AF85A-0A22-4EB3-9072-954508AF5DC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86" name="Text Box 43">
          <a:extLst>
            <a:ext uri="{FF2B5EF4-FFF2-40B4-BE49-F238E27FC236}">
              <a16:creationId xmlns:a16="http://schemas.microsoft.com/office/drawing/2014/main" id="{612B0667-BA8B-4CF8-AE89-7B6F6E42591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87" name="Text Box 65">
          <a:extLst>
            <a:ext uri="{FF2B5EF4-FFF2-40B4-BE49-F238E27FC236}">
              <a16:creationId xmlns:a16="http://schemas.microsoft.com/office/drawing/2014/main" id="{A45B8725-017F-46EC-A4A0-7B6E7883630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88" name="Text Box 91">
          <a:extLst>
            <a:ext uri="{FF2B5EF4-FFF2-40B4-BE49-F238E27FC236}">
              <a16:creationId xmlns:a16="http://schemas.microsoft.com/office/drawing/2014/main" id="{008CED53-499A-4F7E-98F3-AD88D72403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689" name="Text Box 65">
          <a:extLst>
            <a:ext uri="{FF2B5EF4-FFF2-40B4-BE49-F238E27FC236}">
              <a16:creationId xmlns:a16="http://schemas.microsoft.com/office/drawing/2014/main" id="{3F334190-58C2-47EA-B7D3-E52388090D8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90" name="Text Box 46">
          <a:extLst>
            <a:ext uri="{FF2B5EF4-FFF2-40B4-BE49-F238E27FC236}">
              <a16:creationId xmlns:a16="http://schemas.microsoft.com/office/drawing/2014/main" id="{9D307F7C-71D4-4D2C-BBF4-0E3DCB44947C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691" name="Text Box 43">
          <a:extLst>
            <a:ext uri="{FF2B5EF4-FFF2-40B4-BE49-F238E27FC236}">
              <a16:creationId xmlns:a16="http://schemas.microsoft.com/office/drawing/2014/main" id="{1E4030C9-021D-42AE-A84F-06C30DFE833D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2" name="Text Box 68">
          <a:extLst>
            <a:ext uri="{FF2B5EF4-FFF2-40B4-BE49-F238E27FC236}">
              <a16:creationId xmlns:a16="http://schemas.microsoft.com/office/drawing/2014/main" id="{86857482-EEBF-4EEF-A707-BF73B026D6B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3" name="Text Box 69">
          <a:extLst>
            <a:ext uri="{FF2B5EF4-FFF2-40B4-BE49-F238E27FC236}">
              <a16:creationId xmlns:a16="http://schemas.microsoft.com/office/drawing/2014/main" id="{22FE0C01-8982-4C2E-8003-B4FBBCBACC7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4" name="Text Box 70">
          <a:extLst>
            <a:ext uri="{FF2B5EF4-FFF2-40B4-BE49-F238E27FC236}">
              <a16:creationId xmlns:a16="http://schemas.microsoft.com/office/drawing/2014/main" id="{DEC655ED-1852-497E-9CFE-903A2E5C272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5" name="Text Box 71">
          <a:extLst>
            <a:ext uri="{FF2B5EF4-FFF2-40B4-BE49-F238E27FC236}">
              <a16:creationId xmlns:a16="http://schemas.microsoft.com/office/drawing/2014/main" id="{8E6A3469-1855-474C-BB56-3C5FF3426C3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6" name="Text Box 72">
          <a:extLst>
            <a:ext uri="{FF2B5EF4-FFF2-40B4-BE49-F238E27FC236}">
              <a16:creationId xmlns:a16="http://schemas.microsoft.com/office/drawing/2014/main" id="{BB6DE486-6E28-46C6-BBFA-52228C65383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697" name="Text Box 73">
          <a:extLst>
            <a:ext uri="{FF2B5EF4-FFF2-40B4-BE49-F238E27FC236}">
              <a16:creationId xmlns:a16="http://schemas.microsoft.com/office/drawing/2014/main" id="{E2EA8D43-D4D6-4663-B9DB-DFE5E31540C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732D0167-2F89-4036-ADBD-025F11699A1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699" name="Text Box 43">
          <a:extLst>
            <a:ext uri="{FF2B5EF4-FFF2-40B4-BE49-F238E27FC236}">
              <a16:creationId xmlns:a16="http://schemas.microsoft.com/office/drawing/2014/main" id="{0EAF4C5B-B4C0-4234-88A4-E88DE81973A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00" name="Text Box 46">
          <a:extLst>
            <a:ext uri="{FF2B5EF4-FFF2-40B4-BE49-F238E27FC236}">
              <a16:creationId xmlns:a16="http://schemas.microsoft.com/office/drawing/2014/main" id="{203BCC10-26DC-42AD-94AB-BF8B1E2B922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01" name="Text Box 43">
          <a:extLst>
            <a:ext uri="{FF2B5EF4-FFF2-40B4-BE49-F238E27FC236}">
              <a16:creationId xmlns:a16="http://schemas.microsoft.com/office/drawing/2014/main" id="{4478F5F4-581B-4D93-8F13-324DF8BC176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2" name="Text Box 68">
          <a:extLst>
            <a:ext uri="{FF2B5EF4-FFF2-40B4-BE49-F238E27FC236}">
              <a16:creationId xmlns:a16="http://schemas.microsoft.com/office/drawing/2014/main" id="{6CE3F799-5185-48A1-92F0-6D5E4CAB4E7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3" name="Text Box 69">
          <a:extLst>
            <a:ext uri="{FF2B5EF4-FFF2-40B4-BE49-F238E27FC236}">
              <a16:creationId xmlns:a16="http://schemas.microsoft.com/office/drawing/2014/main" id="{BB09C7C3-94D3-47FF-AF36-E6A46B97B82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4" name="Text Box 70">
          <a:extLst>
            <a:ext uri="{FF2B5EF4-FFF2-40B4-BE49-F238E27FC236}">
              <a16:creationId xmlns:a16="http://schemas.microsoft.com/office/drawing/2014/main" id="{89C9E9C2-0FDB-4F9C-9D66-5A350E7F1A2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5" name="Text Box 71">
          <a:extLst>
            <a:ext uri="{FF2B5EF4-FFF2-40B4-BE49-F238E27FC236}">
              <a16:creationId xmlns:a16="http://schemas.microsoft.com/office/drawing/2014/main" id="{9D50F88A-4718-4FCC-BAED-483AD237664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6" name="Text Box 72">
          <a:extLst>
            <a:ext uri="{FF2B5EF4-FFF2-40B4-BE49-F238E27FC236}">
              <a16:creationId xmlns:a16="http://schemas.microsoft.com/office/drawing/2014/main" id="{B45FF48E-539D-45A5-90E2-48F2A9E515E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07" name="Text Box 73">
          <a:extLst>
            <a:ext uri="{FF2B5EF4-FFF2-40B4-BE49-F238E27FC236}">
              <a16:creationId xmlns:a16="http://schemas.microsoft.com/office/drawing/2014/main" id="{BA4A4DD5-0D8C-4083-873B-15A7F9A9D3D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08" name="Text Box 46">
          <a:extLst>
            <a:ext uri="{FF2B5EF4-FFF2-40B4-BE49-F238E27FC236}">
              <a16:creationId xmlns:a16="http://schemas.microsoft.com/office/drawing/2014/main" id="{D4DD9D1C-BEA1-43F4-9CEB-277FB027431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09" name="Text Box 43">
          <a:extLst>
            <a:ext uri="{FF2B5EF4-FFF2-40B4-BE49-F238E27FC236}">
              <a16:creationId xmlns:a16="http://schemas.microsoft.com/office/drawing/2014/main" id="{0C255269-3524-4B3F-A02A-E79C4179EE9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2A9B0AD4-1C6C-4555-A7C4-0F94C61EED8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11" name="Text Box 43">
          <a:extLst>
            <a:ext uri="{FF2B5EF4-FFF2-40B4-BE49-F238E27FC236}">
              <a16:creationId xmlns:a16="http://schemas.microsoft.com/office/drawing/2014/main" id="{F4B0DFDD-2BAD-41AF-8B88-F82A634C260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2" name="Text Box 68">
          <a:extLst>
            <a:ext uri="{FF2B5EF4-FFF2-40B4-BE49-F238E27FC236}">
              <a16:creationId xmlns:a16="http://schemas.microsoft.com/office/drawing/2014/main" id="{6E3F6870-BD24-4DAA-8E4E-17F0814A221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3" name="Text Box 69">
          <a:extLst>
            <a:ext uri="{FF2B5EF4-FFF2-40B4-BE49-F238E27FC236}">
              <a16:creationId xmlns:a16="http://schemas.microsoft.com/office/drawing/2014/main" id="{0E79F06B-64D4-4569-A297-56E5DFADE3D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4" name="Text Box 70">
          <a:extLst>
            <a:ext uri="{FF2B5EF4-FFF2-40B4-BE49-F238E27FC236}">
              <a16:creationId xmlns:a16="http://schemas.microsoft.com/office/drawing/2014/main" id="{5FADB861-54A9-41E0-AC93-C090D80F75A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5" name="Text Box 71">
          <a:extLst>
            <a:ext uri="{FF2B5EF4-FFF2-40B4-BE49-F238E27FC236}">
              <a16:creationId xmlns:a16="http://schemas.microsoft.com/office/drawing/2014/main" id="{0F400EF4-911A-49AB-A5D9-7F11C55357E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6" name="Text Box 72">
          <a:extLst>
            <a:ext uri="{FF2B5EF4-FFF2-40B4-BE49-F238E27FC236}">
              <a16:creationId xmlns:a16="http://schemas.microsoft.com/office/drawing/2014/main" id="{DF668F8B-99F1-4597-81D1-3B36A6D377E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17" name="Text Box 73">
          <a:extLst>
            <a:ext uri="{FF2B5EF4-FFF2-40B4-BE49-F238E27FC236}">
              <a16:creationId xmlns:a16="http://schemas.microsoft.com/office/drawing/2014/main" id="{B907227C-9038-4830-BBDC-DB87A046177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088F4908-C41E-4CB7-8E8C-60024D78FB7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19" name="Text Box 43">
          <a:extLst>
            <a:ext uri="{FF2B5EF4-FFF2-40B4-BE49-F238E27FC236}">
              <a16:creationId xmlns:a16="http://schemas.microsoft.com/office/drawing/2014/main" id="{E44341B6-80F7-4725-81BB-3CD5EE52B0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20" name="Text Box 46">
          <a:extLst>
            <a:ext uri="{FF2B5EF4-FFF2-40B4-BE49-F238E27FC236}">
              <a16:creationId xmlns:a16="http://schemas.microsoft.com/office/drawing/2014/main" id="{1AF7E853-7044-4817-A469-1585D6D23E5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21" name="Text Box 43">
          <a:extLst>
            <a:ext uri="{FF2B5EF4-FFF2-40B4-BE49-F238E27FC236}">
              <a16:creationId xmlns:a16="http://schemas.microsoft.com/office/drawing/2014/main" id="{FC8062D8-D876-49CB-968D-6C3D4DEDCCB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22" name="Text Box 65">
          <a:extLst>
            <a:ext uri="{FF2B5EF4-FFF2-40B4-BE49-F238E27FC236}">
              <a16:creationId xmlns:a16="http://schemas.microsoft.com/office/drawing/2014/main" id="{694FA739-DBDD-48F0-98B1-DE2F965CF4E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23" name="Text Box 91">
          <a:extLst>
            <a:ext uri="{FF2B5EF4-FFF2-40B4-BE49-F238E27FC236}">
              <a16:creationId xmlns:a16="http://schemas.microsoft.com/office/drawing/2014/main" id="{905C571D-9A0A-41FE-807E-9BAAF9BB3FE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24" name="Text Box 65">
          <a:extLst>
            <a:ext uri="{FF2B5EF4-FFF2-40B4-BE49-F238E27FC236}">
              <a16:creationId xmlns:a16="http://schemas.microsoft.com/office/drawing/2014/main" id="{75C81C41-29A7-4E71-9A5B-5030DF97E14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725" name="Text Box 46">
          <a:extLst>
            <a:ext uri="{FF2B5EF4-FFF2-40B4-BE49-F238E27FC236}">
              <a16:creationId xmlns:a16="http://schemas.microsoft.com/office/drawing/2014/main" id="{01775586-F0A9-4335-B392-07D645581F8B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726" name="Text Box 43">
          <a:extLst>
            <a:ext uri="{FF2B5EF4-FFF2-40B4-BE49-F238E27FC236}">
              <a16:creationId xmlns:a16="http://schemas.microsoft.com/office/drawing/2014/main" id="{CC028BB4-0CE5-4655-A64F-140707D46F46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27" name="Text Box 68">
          <a:extLst>
            <a:ext uri="{FF2B5EF4-FFF2-40B4-BE49-F238E27FC236}">
              <a16:creationId xmlns:a16="http://schemas.microsoft.com/office/drawing/2014/main" id="{502AF1BB-9FDF-4FBD-9A34-CC7D2D6FF56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28" name="Text Box 69">
          <a:extLst>
            <a:ext uri="{FF2B5EF4-FFF2-40B4-BE49-F238E27FC236}">
              <a16:creationId xmlns:a16="http://schemas.microsoft.com/office/drawing/2014/main" id="{E93A7023-014A-4E1D-B3D3-16C1DED7586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29" name="Text Box 70">
          <a:extLst>
            <a:ext uri="{FF2B5EF4-FFF2-40B4-BE49-F238E27FC236}">
              <a16:creationId xmlns:a16="http://schemas.microsoft.com/office/drawing/2014/main" id="{DFD9A482-043E-41CB-9603-A0C038D5732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0" name="Text Box 71">
          <a:extLst>
            <a:ext uri="{FF2B5EF4-FFF2-40B4-BE49-F238E27FC236}">
              <a16:creationId xmlns:a16="http://schemas.microsoft.com/office/drawing/2014/main" id="{85D8850F-1C51-4548-93DF-6C6237E012E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1" name="Text Box 72">
          <a:extLst>
            <a:ext uri="{FF2B5EF4-FFF2-40B4-BE49-F238E27FC236}">
              <a16:creationId xmlns:a16="http://schemas.microsoft.com/office/drawing/2014/main" id="{E4ABB921-D202-437D-B604-B36367265A1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2" name="Text Box 73">
          <a:extLst>
            <a:ext uri="{FF2B5EF4-FFF2-40B4-BE49-F238E27FC236}">
              <a16:creationId xmlns:a16="http://schemas.microsoft.com/office/drawing/2014/main" id="{0E43AE87-A903-4E2A-9455-19BCFC831FA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33" name="Text Box 46">
          <a:extLst>
            <a:ext uri="{FF2B5EF4-FFF2-40B4-BE49-F238E27FC236}">
              <a16:creationId xmlns:a16="http://schemas.microsoft.com/office/drawing/2014/main" id="{B8C81A6A-D265-4F04-80EE-5F10F76D563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34" name="Text Box 43">
          <a:extLst>
            <a:ext uri="{FF2B5EF4-FFF2-40B4-BE49-F238E27FC236}">
              <a16:creationId xmlns:a16="http://schemas.microsoft.com/office/drawing/2014/main" id="{CC49A452-DEF6-4AC3-9D7A-4F5DB9F4719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35" name="Text Box 46">
          <a:extLst>
            <a:ext uri="{FF2B5EF4-FFF2-40B4-BE49-F238E27FC236}">
              <a16:creationId xmlns:a16="http://schemas.microsoft.com/office/drawing/2014/main" id="{A0C1A090-79FC-41DD-AB96-25C5FE0CF82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36" name="Text Box 43">
          <a:extLst>
            <a:ext uri="{FF2B5EF4-FFF2-40B4-BE49-F238E27FC236}">
              <a16:creationId xmlns:a16="http://schemas.microsoft.com/office/drawing/2014/main" id="{91D059A7-0857-4ABF-AE47-7A78A8354E2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7" name="Text Box 68">
          <a:extLst>
            <a:ext uri="{FF2B5EF4-FFF2-40B4-BE49-F238E27FC236}">
              <a16:creationId xmlns:a16="http://schemas.microsoft.com/office/drawing/2014/main" id="{BB1D777A-BB82-4826-A38D-3CF5C000A3C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8" name="Text Box 69">
          <a:extLst>
            <a:ext uri="{FF2B5EF4-FFF2-40B4-BE49-F238E27FC236}">
              <a16:creationId xmlns:a16="http://schemas.microsoft.com/office/drawing/2014/main" id="{9103AB15-3427-4DD6-9B4B-3CEE7FDC0BC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39" name="Text Box 70">
          <a:extLst>
            <a:ext uri="{FF2B5EF4-FFF2-40B4-BE49-F238E27FC236}">
              <a16:creationId xmlns:a16="http://schemas.microsoft.com/office/drawing/2014/main" id="{0C21CD8E-59EC-42A3-8971-21FDAC5B42F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40" name="Text Box 71">
          <a:extLst>
            <a:ext uri="{FF2B5EF4-FFF2-40B4-BE49-F238E27FC236}">
              <a16:creationId xmlns:a16="http://schemas.microsoft.com/office/drawing/2014/main" id="{49A2CFA1-C7AF-4D21-ACE8-C09067B4E91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41" name="Text Box 72">
          <a:extLst>
            <a:ext uri="{FF2B5EF4-FFF2-40B4-BE49-F238E27FC236}">
              <a16:creationId xmlns:a16="http://schemas.microsoft.com/office/drawing/2014/main" id="{6495605E-1597-4956-82EA-B05EB9F853E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42" name="Text Box 73">
          <a:extLst>
            <a:ext uri="{FF2B5EF4-FFF2-40B4-BE49-F238E27FC236}">
              <a16:creationId xmlns:a16="http://schemas.microsoft.com/office/drawing/2014/main" id="{81248F6C-19E9-4C99-95FF-1E2E7F4E01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43" name="Text Box 46">
          <a:extLst>
            <a:ext uri="{FF2B5EF4-FFF2-40B4-BE49-F238E27FC236}">
              <a16:creationId xmlns:a16="http://schemas.microsoft.com/office/drawing/2014/main" id="{B4193B39-548F-42A2-BA3B-5A91F3D2FE8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44" name="Text Box 43">
          <a:extLst>
            <a:ext uri="{FF2B5EF4-FFF2-40B4-BE49-F238E27FC236}">
              <a16:creationId xmlns:a16="http://schemas.microsoft.com/office/drawing/2014/main" id="{BFF3C3BF-D93A-4A24-8358-BB285AA5F3F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45" name="Text Box 46">
          <a:extLst>
            <a:ext uri="{FF2B5EF4-FFF2-40B4-BE49-F238E27FC236}">
              <a16:creationId xmlns:a16="http://schemas.microsoft.com/office/drawing/2014/main" id="{095C375A-7E24-48AA-8DC4-7698934760F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46" name="Text Box 43">
          <a:extLst>
            <a:ext uri="{FF2B5EF4-FFF2-40B4-BE49-F238E27FC236}">
              <a16:creationId xmlns:a16="http://schemas.microsoft.com/office/drawing/2014/main" id="{3AAB8897-79E5-41F8-8BCC-DC2BF99C776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47" name="Text Box 68">
          <a:extLst>
            <a:ext uri="{FF2B5EF4-FFF2-40B4-BE49-F238E27FC236}">
              <a16:creationId xmlns:a16="http://schemas.microsoft.com/office/drawing/2014/main" id="{AD853C73-5019-4228-8F19-98C5C3DD436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48" name="Text Box 69">
          <a:extLst>
            <a:ext uri="{FF2B5EF4-FFF2-40B4-BE49-F238E27FC236}">
              <a16:creationId xmlns:a16="http://schemas.microsoft.com/office/drawing/2014/main" id="{178BBCDF-6FA7-4CA1-AAE0-54560E0C04C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49" name="Text Box 70">
          <a:extLst>
            <a:ext uri="{FF2B5EF4-FFF2-40B4-BE49-F238E27FC236}">
              <a16:creationId xmlns:a16="http://schemas.microsoft.com/office/drawing/2014/main" id="{E61385A3-13F5-4814-83EA-7676C7D5425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50" name="Text Box 71">
          <a:extLst>
            <a:ext uri="{FF2B5EF4-FFF2-40B4-BE49-F238E27FC236}">
              <a16:creationId xmlns:a16="http://schemas.microsoft.com/office/drawing/2014/main" id="{2355753E-2336-43E0-BF48-73A87135D72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51" name="Text Box 72">
          <a:extLst>
            <a:ext uri="{FF2B5EF4-FFF2-40B4-BE49-F238E27FC236}">
              <a16:creationId xmlns:a16="http://schemas.microsoft.com/office/drawing/2014/main" id="{48B7CA1F-C38B-4210-BA14-6BEE3913E2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52" name="Text Box 73">
          <a:extLst>
            <a:ext uri="{FF2B5EF4-FFF2-40B4-BE49-F238E27FC236}">
              <a16:creationId xmlns:a16="http://schemas.microsoft.com/office/drawing/2014/main" id="{6AFDA64A-0E98-46B8-AED7-AC70CBEFAA9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53" name="Text Box 46">
          <a:extLst>
            <a:ext uri="{FF2B5EF4-FFF2-40B4-BE49-F238E27FC236}">
              <a16:creationId xmlns:a16="http://schemas.microsoft.com/office/drawing/2014/main" id="{F4F22679-EA03-48F2-91CF-C59EE52BA39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54" name="Text Box 43">
          <a:extLst>
            <a:ext uri="{FF2B5EF4-FFF2-40B4-BE49-F238E27FC236}">
              <a16:creationId xmlns:a16="http://schemas.microsoft.com/office/drawing/2014/main" id="{34C9E20D-F27D-450A-A743-FC956611496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55" name="Text Box 46">
          <a:extLst>
            <a:ext uri="{FF2B5EF4-FFF2-40B4-BE49-F238E27FC236}">
              <a16:creationId xmlns:a16="http://schemas.microsoft.com/office/drawing/2014/main" id="{3F2BC177-0BA0-448E-A9FF-123C6CB9CFD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56" name="Text Box 43">
          <a:extLst>
            <a:ext uri="{FF2B5EF4-FFF2-40B4-BE49-F238E27FC236}">
              <a16:creationId xmlns:a16="http://schemas.microsoft.com/office/drawing/2014/main" id="{CAC943ED-B112-4D99-AB83-9F2CD95D361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757" name="Text Box 10">
          <a:extLst>
            <a:ext uri="{FF2B5EF4-FFF2-40B4-BE49-F238E27FC236}">
              <a16:creationId xmlns:a16="http://schemas.microsoft.com/office/drawing/2014/main" id="{04FE2361-55B9-4A92-8F5D-89A99CD6064D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758" name="Text Box 11">
          <a:extLst>
            <a:ext uri="{FF2B5EF4-FFF2-40B4-BE49-F238E27FC236}">
              <a16:creationId xmlns:a16="http://schemas.microsoft.com/office/drawing/2014/main" id="{D92067C3-34C2-4DA1-AA80-7AF0296613EC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59" name="Text Box 65">
          <a:extLst>
            <a:ext uri="{FF2B5EF4-FFF2-40B4-BE49-F238E27FC236}">
              <a16:creationId xmlns:a16="http://schemas.microsoft.com/office/drawing/2014/main" id="{6DCDF745-0DD6-4E24-B3EB-4F1F8264C24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60" name="Text Box 91">
          <a:extLst>
            <a:ext uri="{FF2B5EF4-FFF2-40B4-BE49-F238E27FC236}">
              <a16:creationId xmlns:a16="http://schemas.microsoft.com/office/drawing/2014/main" id="{4153751D-4283-4B19-9B88-D6D24AE225D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61" name="Text Box 65">
          <a:extLst>
            <a:ext uri="{FF2B5EF4-FFF2-40B4-BE49-F238E27FC236}">
              <a16:creationId xmlns:a16="http://schemas.microsoft.com/office/drawing/2014/main" id="{803EC2EA-7F78-4D2B-9398-047BB499C7A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62" name="Text Box 91">
          <a:extLst>
            <a:ext uri="{FF2B5EF4-FFF2-40B4-BE49-F238E27FC236}">
              <a16:creationId xmlns:a16="http://schemas.microsoft.com/office/drawing/2014/main" id="{FE6EC5A5-4FEB-4F91-B3BD-95C82FCAF65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763" name="Text Box 46">
          <a:extLst>
            <a:ext uri="{FF2B5EF4-FFF2-40B4-BE49-F238E27FC236}">
              <a16:creationId xmlns:a16="http://schemas.microsoft.com/office/drawing/2014/main" id="{96FF1A0A-3A62-41C1-94C8-14D3DC6A82DC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764" name="Text Box 43">
          <a:extLst>
            <a:ext uri="{FF2B5EF4-FFF2-40B4-BE49-F238E27FC236}">
              <a16:creationId xmlns:a16="http://schemas.microsoft.com/office/drawing/2014/main" id="{1A101B78-8A36-4CF5-8347-8862E01734DC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65" name="Text Box 68">
          <a:extLst>
            <a:ext uri="{FF2B5EF4-FFF2-40B4-BE49-F238E27FC236}">
              <a16:creationId xmlns:a16="http://schemas.microsoft.com/office/drawing/2014/main" id="{F91D62BD-DEEB-4647-BB38-D0914468751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66" name="Text Box 69">
          <a:extLst>
            <a:ext uri="{FF2B5EF4-FFF2-40B4-BE49-F238E27FC236}">
              <a16:creationId xmlns:a16="http://schemas.microsoft.com/office/drawing/2014/main" id="{F9C62EF7-5AA6-4057-8101-34F9738E7E3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67" name="Text Box 70">
          <a:extLst>
            <a:ext uri="{FF2B5EF4-FFF2-40B4-BE49-F238E27FC236}">
              <a16:creationId xmlns:a16="http://schemas.microsoft.com/office/drawing/2014/main" id="{76ADB6BA-D564-436E-A51E-D4B4B824D75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68" name="Text Box 71">
          <a:extLst>
            <a:ext uri="{FF2B5EF4-FFF2-40B4-BE49-F238E27FC236}">
              <a16:creationId xmlns:a16="http://schemas.microsoft.com/office/drawing/2014/main" id="{B088540F-1D8E-4A03-B50D-78F10AD5FE4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69" name="Text Box 72">
          <a:extLst>
            <a:ext uri="{FF2B5EF4-FFF2-40B4-BE49-F238E27FC236}">
              <a16:creationId xmlns:a16="http://schemas.microsoft.com/office/drawing/2014/main" id="{6D10EAEF-9478-439B-803A-291AE251893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0" name="Text Box 73">
          <a:extLst>
            <a:ext uri="{FF2B5EF4-FFF2-40B4-BE49-F238E27FC236}">
              <a16:creationId xmlns:a16="http://schemas.microsoft.com/office/drawing/2014/main" id="{98E02104-65E5-4CA5-979A-991BBFE8143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71" name="Text Box 46">
          <a:extLst>
            <a:ext uri="{FF2B5EF4-FFF2-40B4-BE49-F238E27FC236}">
              <a16:creationId xmlns:a16="http://schemas.microsoft.com/office/drawing/2014/main" id="{6996F34D-9F6F-4942-BE1F-B9C3E2F12F1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72" name="Text Box 43">
          <a:extLst>
            <a:ext uri="{FF2B5EF4-FFF2-40B4-BE49-F238E27FC236}">
              <a16:creationId xmlns:a16="http://schemas.microsoft.com/office/drawing/2014/main" id="{31561257-7A45-4DB4-A58E-A4F8D18335D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73" name="Text Box 46">
          <a:extLst>
            <a:ext uri="{FF2B5EF4-FFF2-40B4-BE49-F238E27FC236}">
              <a16:creationId xmlns:a16="http://schemas.microsoft.com/office/drawing/2014/main" id="{BA441318-ECFE-4E2F-B9A8-62230D8F1AF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74" name="Text Box 43">
          <a:extLst>
            <a:ext uri="{FF2B5EF4-FFF2-40B4-BE49-F238E27FC236}">
              <a16:creationId xmlns:a16="http://schemas.microsoft.com/office/drawing/2014/main" id="{72E6B7BD-0D45-4A2B-8EE3-B4D12CC9D1A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5" name="Text Box 68">
          <a:extLst>
            <a:ext uri="{FF2B5EF4-FFF2-40B4-BE49-F238E27FC236}">
              <a16:creationId xmlns:a16="http://schemas.microsoft.com/office/drawing/2014/main" id="{12248086-CAA1-4647-859A-86E34F48FAE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6" name="Text Box 69">
          <a:extLst>
            <a:ext uri="{FF2B5EF4-FFF2-40B4-BE49-F238E27FC236}">
              <a16:creationId xmlns:a16="http://schemas.microsoft.com/office/drawing/2014/main" id="{4A438B41-4F14-4C0E-BEE9-68D116784B9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7" name="Text Box 70">
          <a:extLst>
            <a:ext uri="{FF2B5EF4-FFF2-40B4-BE49-F238E27FC236}">
              <a16:creationId xmlns:a16="http://schemas.microsoft.com/office/drawing/2014/main" id="{8465044C-9445-4189-BA62-B69757F844F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8" name="Text Box 71">
          <a:extLst>
            <a:ext uri="{FF2B5EF4-FFF2-40B4-BE49-F238E27FC236}">
              <a16:creationId xmlns:a16="http://schemas.microsoft.com/office/drawing/2014/main" id="{7724BFA6-B50B-4455-AF09-76949DF1447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79" name="Text Box 72">
          <a:extLst>
            <a:ext uri="{FF2B5EF4-FFF2-40B4-BE49-F238E27FC236}">
              <a16:creationId xmlns:a16="http://schemas.microsoft.com/office/drawing/2014/main" id="{F35349E1-2152-4C02-8023-3D2FDFEA4BB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780" name="Text Box 73">
          <a:extLst>
            <a:ext uri="{FF2B5EF4-FFF2-40B4-BE49-F238E27FC236}">
              <a16:creationId xmlns:a16="http://schemas.microsoft.com/office/drawing/2014/main" id="{7BD6A407-C7E1-4C89-B46C-F38F0F3AC2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81" name="Text Box 46">
          <a:extLst>
            <a:ext uri="{FF2B5EF4-FFF2-40B4-BE49-F238E27FC236}">
              <a16:creationId xmlns:a16="http://schemas.microsoft.com/office/drawing/2014/main" id="{C0102AA2-5A7C-494D-BB8B-349F5C4BAAF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82" name="Text Box 43">
          <a:extLst>
            <a:ext uri="{FF2B5EF4-FFF2-40B4-BE49-F238E27FC236}">
              <a16:creationId xmlns:a16="http://schemas.microsoft.com/office/drawing/2014/main" id="{ED28D57D-1062-4887-97A4-D1991971773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83" name="Text Box 46">
          <a:extLst>
            <a:ext uri="{FF2B5EF4-FFF2-40B4-BE49-F238E27FC236}">
              <a16:creationId xmlns:a16="http://schemas.microsoft.com/office/drawing/2014/main" id="{EF31E249-5F08-453D-B1DF-EAE9DD30150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84" name="Text Box 43">
          <a:extLst>
            <a:ext uri="{FF2B5EF4-FFF2-40B4-BE49-F238E27FC236}">
              <a16:creationId xmlns:a16="http://schemas.microsoft.com/office/drawing/2014/main" id="{56FA1DA7-03AF-4E93-8B5C-0DB3D58EB65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85" name="Text Box 68">
          <a:extLst>
            <a:ext uri="{FF2B5EF4-FFF2-40B4-BE49-F238E27FC236}">
              <a16:creationId xmlns:a16="http://schemas.microsoft.com/office/drawing/2014/main" id="{AC4F84BE-F458-4EAA-96C3-B8D9014141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86" name="Text Box 69">
          <a:extLst>
            <a:ext uri="{FF2B5EF4-FFF2-40B4-BE49-F238E27FC236}">
              <a16:creationId xmlns:a16="http://schemas.microsoft.com/office/drawing/2014/main" id="{CCB7EDE1-CD70-418E-8985-1367B4F9091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87" name="Text Box 70">
          <a:extLst>
            <a:ext uri="{FF2B5EF4-FFF2-40B4-BE49-F238E27FC236}">
              <a16:creationId xmlns:a16="http://schemas.microsoft.com/office/drawing/2014/main" id="{8CF434E2-C826-48D9-821C-625359EC9C2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88" name="Text Box 71">
          <a:extLst>
            <a:ext uri="{FF2B5EF4-FFF2-40B4-BE49-F238E27FC236}">
              <a16:creationId xmlns:a16="http://schemas.microsoft.com/office/drawing/2014/main" id="{CC7D3BFB-9444-470B-883B-EF62D5242B2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89" name="Text Box 72">
          <a:extLst>
            <a:ext uri="{FF2B5EF4-FFF2-40B4-BE49-F238E27FC236}">
              <a16:creationId xmlns:a16="http://schemas.microsoft.com/office/drawing/2014/main" id="{C27013C1-EE35-41BA-BA55-60EBF6BAF61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790" name="Text Box 73">
          <a:extLst>
            <a:ext uri="{FF2B5EF4-FFF2-40B4-BE49-F238E27FC236}">
              <a16:creationId xmlns:a16="http://schemas.microsoft.com/office/drawing/2014/main" id="{34800189-DABF-4225-9013-D07BE443608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91" name="Text Box 46">
          <a:extLst>
            <a:ext uri="{FF2B5EF4-FFF2-40B4-BE49-F238E27FC236}">
              <a16:creationId xmlns:a16="http://schemas.microsoft.com/office/drawing/2014/main" id="{E7F3FF7B-809F-4685-BD2E-7E095014386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92" name="Text Box 43">
          <a:extLst>
            <a:ext uri="{FF2B5EF4-FFF2-40B4-BE49-F238E27FC236}">
              <a16:creationId xmlns:a16="http://schemas.microsoft.com/office/drawing/2014/main" id="{AE9051F6-5C12-437E-873C-510B4B000B3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93" name="Text Box 46">
          <a:extLst>
            <a:ext uri="{FF2B5EF4-FFF2-40B4-BE49-F238E27FC236}">
              <a16:creationId xmlns:a16="http://schemas.microsoft.com/office/drawing/2014/main" id="{9AD5BBBB-120B-45C1-917C-2E6BECE1996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794" name="Text Box 43">
          <a:extLst>
            <a:ext uri="{FF2B5EF4-FFF2-40B4-BE49-F238E27FC236}">
              <a16:creationId xmlns:a16="http://schemas.microsoft.com/office/drawing/2014/main" id="{DBAB8964-0839-415B-971A-1BBCE8C0943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9E0AD8DF-1596-4A6C-AA7D-EFDD6C17874D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796" name="Text Box 11">
          <a:extLst>
            <a:ext uri="{FF2B5EF4-FFF2-40B4-BE49-F238E27FC236}">
              <a16:creationId xmlns:a16="http://schemas.microsoft.com/office/drawing/2014/main" id="{3C5BE399-AE0D-40F5-82E8-236295D6521D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97" name="Text Box 65">
          <a:extLst>
            <a:ext uri="{FF2B5EF4-FFF2-40B4-BE49-F238E27FC236}">
              <a16:creationId xmlns:a16="http://schemas.microsoft.com/office/drawing/2014/main" id="{CC55A168-C94F-4AFA-8AD7-0500495BF89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98" name="Text Box 91">
          <a:extLst>
            <a:ext uri="{FF2B5EF4-FFF2-40B4-BE49-F238E27FC236}">
              <a16:creationId xmlns:a16="http://schemas.microsoft.com/office/drawing/2014/main" id="{C03D4464-F209-4351-AE4C-E8FA35C73FB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799" name="Text Box 65">
          <a:extLst>
            <a:ext uri="{FF2B5EF4-FFF2-40B4-BE49-F238E27FC236}">
              <a16:creationId xmlns:a16="http://schemas.microsoft.com/office/drawing/2014/main" id="{A92A62F1-F1D8-4672-AF83-E942222D88B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00" name="Text Box 91">
          <a:extLst>
            <a:ext uri="{FF2B5EF4-FFF2-40B4-BE49-F238E27FC236}">
              <a16:creationId xmlns:a16="http://schemas.microsoft.com/office/drawing/2014/main" id="{09C02022-E7B7-4ED9-B741-0017BEB3B06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01" name="Text Box 46">
          <a:extLst>
            <a:ext uri="{FF2B5EF4-FFF2-40B4-BE49-F238E27FC236}">
              <a16:creationId xmlns:a16="http://schemas.microsoft.com/office/drawing/2014/main" id="{64BB0F8C-08B5-446C-AB01-2DF217DCDDA4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02" name="Text Box 43">
          <a:extLst>
            <a:ext uri="{FF2B5EF4-FFF2-40B4-BE49-F238E27FC236}">
              <a16:creationId xmlns:a16="http://schemas.microsoft.com/office/drawing/2014/main" id="{EDD5009D-61CB-4E39-ADEE-4D69E8421427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3" name="Text Box 68">
          <a:extLst>
            <a:ext uri="{FF2B5EF4-FFF2-40B4-BE49-F238E27FC236}">
              <a16:creationId xmlns:a16="http://schemas.microsoft.com/office/drawing/2014/main" id="{6B49DB64-D6A0-46FD-838A-EE37FB073B1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4" name="Text Box 69">
          <a:extLst>
            <a:ext uri="{FF2B5EF4-FFF2-40B4-BE49-F238E27FC236}">
              <a16:creationId xmlns:a16="http://schemas.microsoft.com/office/drawing/2014/main" id="{FF1A98D7-3969-4B50-AD92-D78A677C4C5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5" name="Text Box 70">
          <a:extLst>
            <a:ext uri="{FF2B5EF4-FFF2-40B4-BE49-F238E27FC236}">
              <a16:creationId xmlns:a16="http://schemas.microsoft.com/office/drawing/2014/main" id="{3CF8B2AC-8192-4EFB-A77C-886258E56BA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6" name="Text Box 71">
          <a:extLst>
            <a:ext uri="{FF2B5EF4-FFF2-40B4-BE49-F238E27FC236}">
              <a16:creationId xmlns:a16="http://schemas.microsoft.com/office/drawing/2014/main" id="{1B26FB6A-A3B7-4AD7-9046-047BC2FBC6E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7" name="Text Box 72">
          <a:extLst>
            <a:ext uri="{FF2B5EF4-FFF2-40B4-BE49-F238E27FC236}">
              <a16:creationId xmlns:a16="http://schemas.microsoft.com/office/drawing/2014/main" id="{52298E29-CFFE-476D-A544-EEB857D84B9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08" name="Text Box 73">
          <a:extLst>
            <a:ext uri="{FF2B5EF4-FFF2-40B4-BE49-F238E27FC236}">
              <a16:creationId xmlns:a16="http://schemas.microsoft.com/office/drawing/2014/main" id="{2DAB8ECC-CF54-427A-8371-138C1192CAB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09" name="Text Box 46">
          <a:extLst>
            <a:ext uri="{FF2B5EF4-FFF2-40B4-BE49-F238E27FC236}">
              <a16:creationId xmlns:a16="http://schemas.microsoft.com/office/drawing/2014/main" id="{17C32B43-C700-42C8-8F75-6306F372947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10" name="Text Box 43">
          <a:extLst>
            <a:ext uri="{FF2B5EF4-FFF2-40B4-BE49-F238E27FC236}">
              <a16:creationId xmlns:a16="http://schemas.microsoft.com/office/drawing/2014/main" id="{22B770AA-15B9-464D-A4E3-F27116FBE7F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11" name="Text Box 46">
          <a:extLst>
            <a:ext uri="{FF2B5EF4-FFF2-40B4-BE49-F238E27FC236}">
              <a16:creationId xmlns:a16="http://schemas.microsoft.com/office/drawing/2014/main" id="{3CBE0828-F496-40EC-AD13-3D35512CD9B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12" name="Text Box 43">
          <a:extLst>
            <a:ext uri="{FF2B5EF4-FFF2-40B4-BE49-F238E27FC236}">
              <a16:creationId xmlns:a16="http://schemas.microsoft.com/office/drawing/2014/main" id="{B5CAA9BE-580E-44FF-ADBF-BBA18DFEF8A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3" name="Text Box 68">
          <a:extLst>
            <a:ext uri="{FF2B5EF4-FFF2-40B4-BE49-F238E27FC236}">
              <a16:creationId xmlns:a16="http://schemas.microsoft.com/office/drawing/2014/main" id="{6EE3C953-6619-4014-B68B-CCC7187716C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4" name="Text Box 69">
          <a:extLst>
            <a:ext uri="{FF2B5EF4-FFF2-40B4-BE49-F238E27FC236}">
              <a16:creationId xmlns:a16="http://schemas.microsoft.com/office/drawing/2014/main" id="{3414192B-E734-4711-B883-B899CC8AD77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5" name="Text Box 70">
          <a:extLst>
            <a:ext uri="{FF2B5EF4-FFF2-40B4-BE49-F238E27FC236}">
              <a16:creationId xmlns:a16="http://schemas.microsoft.com/office/drawing/2014/main" id="{575643EC-D0EA-4B6C-ACB9-25B34D2C19B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6" name="Text Box 71">
          <a:extLst>
            <a:ext uri="{FF2B5EF4-FFF2-40B4-BE49-F238E27FC236}">
              <a16:creationId xmlns:a16="http://schemas.microsoft.com/office/drawing/2014/main" id="{900B6B5D-23EF-4E9E-B61D-E5D0AA4C745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7" name="Text Box 72">
          <a:extLst>
            <a:ext uri="{FF2B5EF4-FFF2-40B4-BE49-F238E27FC236}">
              <a16:creationId xmlns:a16="http://schemas.microsoft.com/office/drawing/2014/main" id="{5D172EBC-7B72-4FDA-AA5E-4BC7EBE3D12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18" name="Text Box 73">
          <a:extLst>
            <a:ext uri="{FF2B5EF4-FFF2-40B4-BE49-F238E27FC236}">
              <a16:creationId xmlns:a16="http://schemas.microsoft.com/office/drawing/2014/main" id="{3623CAE1-4428-45A2-8F65-8178258D823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19" name="Text Box 46">
          <a:extLst>
            <a:ext uri="{FF2B5EF4-FFF2-40B4-BE49-F238E27FC236}">
              <a16:creationId xmlns:a16="http://schemas.microsoft.com/office/drawing/2014/main" id="{B71E7D55-8EDD-4B16-A6C9-5791F2349F7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20" name="Text Box 43">
          <a:extLst>
            <a:ext uri="{FF2B5EF4-FFF2-40B4-BE49-F238E27FC236}">
              <a16:creationId xmlns:a16="http://schemas.microsoft.com/office/drawing/2014/main" id="{DD766EC6-9013-4E14-9842-16ADCBBC9A1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21" name="Text Box 46">
          <a:extLst>
            <a:ext uri="{FF2B5EF4-FFF2-40B4-BE49-F238E27FC236}">
              <a16:creationId xmlns:a16="http://schemas.microsoft.com/office/drawing/2014/main" id="{A4C5BAE4-392B-4A47-8FF7-DAC19C80499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22" name="Text Box 43">
          <a:extLst>
            <a:ext uri="{FF2B5EF4-FFF2-40B4-BE49-F238E27FC236}">
              <a16:creationId xmlns:a16="http://schemas.microsoft.com/office/drawing/2014/main" id="{202A99CC-591F-426F-B9CC-316E557906A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3" name="Text Box 68">
          <a:extLst>
            <a:ext uri="{FF2B5EF4-FFF2-40B4-BE49-F238E27FC236}">
              <a16:creationId xmlns:a16="http://schemas.microsoft.com/office/drawing/2014/main" id="{95A93E87-FB50-422C-8E4D-B6FC24C886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4" name="Text Box 69">
          <a:extLst>
            <a:ext uri="{FF2B5EF4-FFF2-40B4-BE49-F238E27FC236}">
              <a16:creationId xmlns:a16="http://schemas.microsoft.com/office/drawing/2014/main" id="{8E57BFA1-6A07-4130-9AF7-11EF6A23004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5" name="Text Box 70">
          <a:extLst>
            <a:ext uri="{FF2B5EF4-FFF2-40B4-BE49-F238E27FC236}">
              <a16:creationId xmlns:a16="http://schemas.microsoft.com/office/drawing/2014/main" id="{C999C656-8CAD-40D1-B1F5-F2AB8D1E16D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6" name="Text Box 71">
          <a:extLst>
            <a:ext uri="{FF2B5EF4-FFF2-40B4-BE49-F238E27FC236}">
              <a16:creationId xmlns:a16="http://schemas.microsoft.com/office/drawing/2014/main" id="{749D02D3-15AB-41F5-84D2-8D4A5585AF2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7" name="Text Box 72">
          <a:extLst>
            <a:ext uri="{FF2B5EF4-FFF2-40B4-BE49-F238E27FC236}">
              <a16:creationId xmlns:a16="http://schemas.microsoft.com/office/drawing/2014/main" id="{450C7F77-1DAC-48BE-AA6B-C9D187F99FA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28" name="Text Box 73">
          <a:extLst>
            <a:ext uri="{FF2B5EF4-FFF2-40B4-BE49-F238E27FC236}">
              <a16:creationId xmlns:a16="http://schemas.microsoft.com/office/drawing/2014/main" id="{02CC89FB-DAB4-4CC1-B942-B3BF79CBAA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29" name="Text Box 46">
          <a:extLst>
            <a:ext uri="{FF2B5EF4-FFF2-40B4-BE49-F238E27FC236}">
              <a16:creationId xmlns:a16="http://schemas.microsoft.com/office/drawing/2014/main" id="{23E0F1C6-2FD1-40A7-9C51-6E719BB3B8B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30" name="Text Box 43">
          <a:extLst>
            <a:ext uri="{FF2B5EF4-FFF2-40B4-BE49-F238E27FC236}">
              <a16:creationId xmlns:a16="http://schemas.microsoft.com/office/drawing/2014/main" id="{3A00A530-853B-45C6-93DC-1BE8242335E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31" name="Text Box 46">
          <a:extLst>
            <a:ext uri="{FF2B5EF4-FFF2-40B4-BE49-F238E27FC236}">
              <a16:creationId xmlns:a16="http://schemas.microsoft.com/office/drawing/2014/main" id="{C7FDD096-1592-4643-86FF-FEDF1593AB8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32" name="Text Box 43">
          <a:extLst>
            <a:ext uri="{FF2B5EF4-FFF2-40B4-BE49-F238E27FC236}">
              <a16:creationId xmlns:a16="http://schemas.microsoft.com/office/drawing/2014/main" id="{45AC2727-F460-4ED1-9F34-5BE52F1AA73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833" name="Text Box 10">
          <a:extLst>
            <a:ext uri="{FF2B5EF4-FFF2-40B4-BE49-F238E27FC236}">
              <a16:creationId xmlns:a16="http://schemas.microsoft.com/office/drawing/2014/main" id="{E18E38FD-4C4C-468E-8025-55ED455755C0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834" name="Text Box 11">
          <a:extLst>
            <a:ext uri="{FF2B5EF4-FFF2-40B4-BE49-F238E27FC236}">
              <a16:creationId xmlns:a16="http://schemas.microsoft.com/office/drawing/2014/main" id="{2CE5CDCC-89FF-45AC-A9D9-D36F37263508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35" name="Text Box 65">
          <a:extLst>
            <a:ext uri="{FF2B5EF4-FFF2-40B4-BE49-F238E27FC236}">
              <a16:creationId xmlns:a16="http://schemas.microsoft.com/office/drawing/2014/main" id="{E3159085-BB9F-400E-A96F-B1F8A74BFBD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36" name="Text Box 91">
          <a:extLst>
            <a:ext uri="{FF2B5EF4-FFF2-40B4-BE49-F238E27FC236}">
              <a16:creationId xmlns:a16="http://schemas.microsoft.com/office/drawing/2014/main" id="{E40D3367-CBD3-4595-A6D8-A2C925A282A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37" name="Text Box 65">
          <a:extLst>
            <a:ext uri="{FF2B5EF4-FFF2-40B4-BE49-F238E27FC236}">
              <a16:creationId xmlns:a16="http://schemas.microsoft.com/office/drawing/2014/main" id="{D91FA5B6-E3BA-4275-87B9-D5AF7C46C1D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38" name="Text Box 91">
          <a:extLst>
            <a:ext uri="{FF2B5EF4-FFF2-40B4-BE49-F238E27FC236}">
              <a16:creationId xmlns:a16="http://schemas.microsoft.com/office/drawing/2014/main" id="{24D68FF6-54B4-420D-A0EA-8E9E0B6950D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39" name="Text Box 46">
          <a:extLst>
            <a:ext uri="{FF2B5EF4-FFF2-40B4-BE49-F238E27FC236}">
              <a16:creationId xmlns:a16="http://schemas.microsoft.com/office/drawing/2014/main" id="{7876774F-9ED8-4531-A2B6-25022BCCF49A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40" name="Text Box 43">
          <a:extLst>
            <a:ext uri="{FF2B5EF4-FFF2-40B4-BE49-F238E27FC236}">
              <a16:creationId xmlns:a16="http://schemas.microsoft.com/office/drawing/2014/main" id="{90CA3B0A-D299-4BCD-9258-A87E166B3DBA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1" name="Text Box 68">
          <a:extLst>
            <a:ext uri="{FF2B5EF4-FFF2-40B4-BE49-F238E27FC236}">
              <a16:creationId xmlns:a16="http://schemas.microsoft.com/office/drawing/2014/main" id="{2F621612-5C44-4CD9-9A40-3AF70F6778B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2" name="Text Box 69">
          <a:extLst>
            <a:ext uri="{FF2B5EF4-FFF2-40B4-BE49-F238E27FC236}">
              <a16:creationId xmlns:a16="http://schemas.microsoft.com/office/drawing/2014/main" id="{AA00A5C7-416A-4A9F-B4EF-5A0E64D53EB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3" name="Text Box 70">
          <a:extLst>
            <a:ext uri="{FF2B5EF4-FFF2-40B4-BE49-F238E27FC236}">
              <a16:creationId xmlns:a16="http://schemas.microsoft.com/office/drawing/2014/main" id="{43D4C7AE-B94E-4A22-B27A-72C4D6E0D08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4" name="Text Box 71">
          <a:extLst>
            <a:ext uri="{FF2B5EF4-FFF2-40B4-BE49-F238E27FC236}">
              <a16:creationId xmlns:a16="http://schemas.microsoft.com/office/drawing/2014/main" id="{A175B42D-00E4-4D39-8ABD-609345A7248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5" name="Text Box 72">
          <a:extLst>
            <a:ext uri="{FF2B5EF4-FFF2-40B4-BE49-F238E27FC236}">
              <a16:creationId xmlns:a16="http://schemas.microsoft.com/office/drawing/2014/main" id="{DE029155-FC92-4A31-B3A4-02451405D7E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46" name="Text Box 73">
          <a:extLst>
            <a:ext uri="{FF2B5EF4-FFF2-40B4-BE49-F238E27FC236}">
              <a16:creationId xmlns:a16="http://schemas.microsoft.com/office/drawing/2014/main" id="{8528DAFD-E312-4CF7-817B-75FA56D3F18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47" name="Text Box 46">
          <a:extLst>
            <a:ext uri="{FF2B5EF4-FFF2-40B4-BE49-F238E27FC236}">
              <a16:creationId xmlns:a16="http://schemas.microsoft.com/office/drawing/2014/main" id="{6E96D6D6-3346-45F0-8111-8E790E6C5E6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48" name="Text Box 43">
          <a:extLst>
            <a:ext uri="{FF2B5EF4-FFF2-40B4-BE49-F238E27FC236}">
              <a16:creationId xmlns:a16="http://schemas.microsoft.com/office/drawing/2014/main" id="{A9C01A2B-974A-432A-8FCB-261A0D58B8B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49" name="Text Box 46">
          <a:extLst>
            <a:ext uri="{FF2B5EF4-FFF2-40B4-BE49-F238E27FC236}">
              <a16:creationId xmlns:a16="http://schemas.microsoft.com/office/drawing/2014/main" id="{44BB0F91-2D8C-4502-AF9E-AAA5EEBC787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50" name="Text Box 43">
          <a:extLst>
            <a:ext uri="{FF2B5EF4-FFF2-40B4-BE49-F238E27FC236}">
              <a16:creationId xmlns:a16="http://schemas.microsoft.com/office/drawing/2014/main" id="{FB00C987-0738-4117-A227-777A55D997E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1" name="Text Box 68">
          <a:extLst>
            <a:ext uri="{FF2B5EF4-FFF2-40B4-BE49-F238E27FC236}">
              <a16:creationId xmlns:a16="http://schemas.microsoft.com/office/drawing/2014/main" id="{CA6A8B91-1B2E-4ABD-A51E-7D961504B24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2" name="Text Box 69">
          <a:extLst>
            <a:ext uri="{FF2B5EF4-FFF2-40B4-BE49-F238E27FC236}">
              <a16:creationId xmlns:a16="http://schemas.microsoft.com/office/drawing/2014/main" id="{4EFE47C7-1C1B-47CA-9C8E-83A8956A4AD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3" name="Text Box 70">
          <a:extLst>
            <a:ext uri="{FF2B5EF4-FFF2-40B4-BE49-F238E27FC236}">
              <a16:creationId xmlns:a16="http://schemas.microsoft.com/office/drawing/2014/main" id="{564C2372-0153-46A2-B6D9-E65E4615E9D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4" name="Text Box 71">
          <a:extLst>
            <a:ext uri="{FF2B5EF4-FFF2-40B4-BE49-F238E27FC236}">
              <a16:creationId xmlns:a16="http://schemas.microsoft.com/office/drawing/2014/main" id="{5C6A81CB-F602-4DDF-9923-B9C6E4503CA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5" name="Text Box 72">
          <a:extLst>
            <a:ext uri="{FF2B5EF4-FFF2-40B4-BE49-F238E27FC236}">
              <a16:creationId xmlns:a16="http://schemas.microsoft.com/office/drawing/2014/main" id="{2A3B7220-44BA-45AD-AF33-B56001E7048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56" name="Text Box 73">
          <a:extLst>
            <a:ext uri="{FF2B5EF4-FFF2-40B4-BE49-F238E27FC236}">
              <a16:creationId xmlns:a16="http://schemas.microsoft.com/office/drawing/2014/main" id="{399193C0-843C-41B7-AD6B-DDD045F3CB3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57" name="Text Box 46">
          <a:extLst>
            <a:ext uri="{FF2B5EF4-FFF2-40B4-BE49-F238E27FC236}">
              <a16:creationId xmlns:a16="http://schemas.microsoft.com/office/drawing/2014/main" id="{DED78374-3956-4246-8684-50AAC3B1554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58" name="Text Box 43">
          <a:extLst>
            <a:ext uri="{FF2B5EF4-FFF2-40B4-BE49-F238E27FC236}">
              <a16:creationId xmlns:a16="http://schemas.microsoft.com/office/drawing/2014/main" id="{CB4EC8A4-8BAF-4AE6-A8CB-90ACF5DB450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59" name="Text Box 46">
          <a:extLst>
            <a:ext uri="{FF2B5EF4-FFF2-40B4-BE49-F238E27FC236}">
              <a16:creationId xmlns:a16="http://schemas.microsoft.com/office/drawing/2014/main" id="{7D3D4B66-DE7A-48C5-BE11-101DB5D4028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60" name="Text Box 43">
          <a:extLst>
            <a:ext uri="{FF2B5EF4-FFF2-40B4-BE49-F238E27FC236}">
              <a16:creationId xmlns:a16="http://schemas.microsoft.com/office/drawing/2014/main" id="{C3F8AFAD-DEBA-43CF-8502-C230A615045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1" name="Text Box 68">
          <a:extLst>
            <a:ext uri="{FF2B5EF4-FFF2-40B4-BE49-F238E27FC236}">
              <a16:creationId xmlns:a16="http://schemas.microsoft.com/office/drawing/2014/main" id="{CE223BAF-1113-4EA8-9825-7F39D77D9EF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2" name="Text Box 69">
          <a:extLst>
            <a:ext uri="{FF2B5EF4-FFF2-40B4-BE49-F238E27FC236}">
              <a16:creationId xmlns:a16="http://schemas.microsoft.com/office/drawing/2014/main" id="{F02815FD-E9E3-47DB-8365-3E9AC2A5E8F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3" name="Text Box 70">
          <a:extLst>
            <a:ext uri="{FF2B5EF4-FFF2-40B4-BE49-F238E27FC236}">
              <a16:creationId xmlns:a16="http://schemas.microsoft.com/office/drawing/2014/main" id="{5B6DDCD4-654C-467F-968F-46030D0F07A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4" name="Text Box 71">
          <a:extLst>
            <a:ext uri="{FF2B5EF4-FFF2-40B4-BE49-F238E27FC236}">
              <a16:creationId xmlns:a16="http://schemas.microsoft.com/office/drawing/2014/main" id="{95699151-7EED-48AD-9B9C-1C6546501FB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5" name="Text Box 72">
          <a:extLst>
            <a:ext uri="{FF2B5EF4-FFF2-40B4-BE49-F238E27FC236}">
              <a16:creationId xmlns:a16="http://schemas.microsoft.com/office/drawing/2014/main" id="{3D16E6B0-4AF7-4617-8C29-5F4999328C2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66" name="Text Box 73">
          <a:extLst>
            <a:ext uri="{FF2B5EF4-FFF2-40B4-BE49-F238E27FC236}">
              <a16:creationId xmlns:a16="http://schemas.microsoft.com/office/drawing/2014/main" id="{DABF4A59-DA8B-4526-AAE3-4F6236EF5C2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67" name="Text Box 46">
          <a:extLst>
            <a:ext uri="{FF2B5EF4-FFF2-40B4-BE49-F238E27FC236}">
              <a16:creationId xmlns:a16="http://schemas.microsoft.com/office/drawing/2014/main" id="{5D962B77-B2D7-4A84-B100-E40137081F6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68" name="Text Box 43">
          <a:extLst>
            <a:ext uri="{FF2B5EF4-FFF2-40B4-BE49-F238E27FC236}">
              <a16:creationId xmlns:a16="http://schemas.microsoft.com/office/drawing/2014/main" id="{5960A3AD-EBD2-4102-BE85-4D0C4DAD856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69" name="Text Box 46">
          <a:extLst>
            <a:ext uri="{FF2B5EF4-FFF2-40B4-BE49-F238E27FC236}">
              <a16:creationId xmlns:a16="http://schemas.microsoft.com/office/drawing/2014/main" id="{89E7610E-B225-47B1-BDDA-1FD7E875FBF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70" name="Text Box 43">
          <a:extLst>
            <a:ext uri="{FF2B5EF4-FFF2-40B4-BE49-F238E27FC236}">
              <a16:creationId xmlns:a16="http://schemas.microsoft.com/office/drawing/2014/main" id="{1BD411AF-B345-4111-B5E1-229897E7BCD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71" name="Text Box 65">
          <a:extLst>
            <a:ext uri="{FF2B5EF4-FFF2-40B4-BE49-F238E27FC236}">
              <a16:creationId xmlns:a16="http://schemas.microsoft.com/office/drawing/2014/main" id="{F70A7331-83BE-43E6-803F-62EF7D2F6AB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72" name="Text Box 91">
          <a:extLst>
            <a:ext uri="{FF2B5EF4-FFF2-40B4-BE49-F238E27FC236}">
              <a16:creationId xmlns:a16="http://schemas.microsoft.com/office/drawing/2014/main" id="{12551A80-EB59-4B02-847F-B0CA0B4F596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73" name="Text Box 65">
          <a:extLst>
            <a:ext uri="{FF2B5EF4-FFF2-40B4-BE49-F238E27FC236}">
              <a16:creationId xmlns:a16="http://schemas.microsoft.com/office/drawing/2014/main" id="{A20895B8-CA05-4E88-8B1B-CAB4E4BC8C4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874" name="Text Box 91">
          <a:extLst>
            <a:ext uri="{FF2B5EF4-FFF2-40B4-BE49-F238E27FC236}">
              <a16:creationId xmlns:a16="http://schemas.microsoft.com/office/drawing/2014/main" id="{E3F41A4C-53DC-4C6E-8C02-4CFF5B7EC52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75" name="Text Box 46">
          <a:extLst>
            <a:ext uri="{FF2B5EF4-FFF2-40B4-BE49-F238E27FC236}">
              <a16:creationId xmlns:a16="http://schemas.microsoft.com/office/drawing/2014/main" id="{C1F29696-7588-4E42-A000-A51CDB97D34C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876" name="Text Box 43">
          <a:extLst>
            <a:ext uri="{FF2B5EF4-FFF2-40B4-BE49-F238E27FC236}">
              <a16:creationId xmlns:a16="http://schemas.microsoft.com/office/drawing/2014/main" id="{07EBD8B1-F86D-4A36-B4A9-C253ABBE7BBE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77" name="Text Box 68">
          <a:extLst>
            <a:ext uri="{FF2B5EF4-FFF2-40B4-BE49-F238E27FC236}">
              <a16:creationId xmlns:a16="http://schemas.microsoft.com/office/drawing/2014/main" id="{DA1C9C68-C8A2-4CB9-BE32-05FA66BAC1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78" name="Text Box 69">
          <a:extLst>
            <a:ext uri="{FF2B5EF4-FFF2-40B4-BE49-F238E27FC236}">
              <a16:creationId xmlns:a16="http://schemas.microsoft.com/office/drawing/2014/main" id="{D6C0C906-B361-4C66-9D0E-864EA624B61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79" name="Text Box 70">
          <a:extLst>
            <a:ext uri="{FF2B5EF4-FFF2-40B4-BE49-F238E27FC236}">
              <a16:creationId xmlns:a16="http://schemas.microsoft.com/office/drawing/2014/main" id="{B2A025FF-B6BF-4445-A7F7-1B447CBEB5E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0" name="Text Box 71">
          <a:extLst>
            <a:ext uri="{FF2B5EF4-FFF2-40B4-BE49-F238E27FC236}">
              <a16:creationId xmlns:a16="http://schemas.microsoft.com/office/drawing/2014/main" id="{8D1211D5-B6CF-4820-B743-4F6B1EFE670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1" name="Text Box 72">
          <a:extLst>
            <a:ext uri="{FF2B5EF4-FFF2-40B4-BE49-F238E27FC236}">
              <a16:creationId xmlns:a16="http://schemas.microsoft.com/office/drawing/2014/main" id="{0857B329-A464-43F0-99B6-E229FA2F93E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2" name="Text Box 73">
          <a:extLst>
            <a:ext uri="{FF2B5EF4-FFF2-40B4-BE49-F238E27FC236}">
              <a16:creationId xmlns:a16="http://schemas.microsoft.com/office/drawing/2014/main" id="{447D426A-652E-404C-AEF2-7542ED65105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83" name="Text Box 46">
          <a:extLst>
            <a:ext uri="{FF2B5EF4-FFF2-40B4-BE49-F238E27FC236}">
              <a16:creationId xmlns:a16="http://schemas.microsoft.com/office/drawing/2014/main" id="{317BF62F-1D87-41B1-8953-522B8F9C108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84" name="Text Box 43">
          <a:extLst>
            <a:ext uri="{FF2B5EF4-FFF2-40B4-BE49-F238E27FC236}">
              <a16:creationId xmlns:a16="http://schemas.microsoft.com/office/drawing/2014/main" id="{D57455B1-F901-4F52-B28D-9E2F523D0D8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85" name="Text Box 46">
          <a:extLst>
            <a:ext uri="{FF2B5EF4-FFF2-40B4-BE49-F238E27FC236}">
              <a16:creationId xmlns:a16="http://schemas.microsoft.com/office/drawing/2014/main" id="{158D8E6E-65FA-4D5D-BBFB-E8E873B560B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86" name="Text Box 43">
          <a:extLst>
            <a:ext uri="{FF2B5EF4-FFF2-40B4-BE49-F238E27FC236}">
              <a16:creationId xmlns:a16="http://schemas.microsoft.com/office/drawing/2014/main" id="{008108B3-965F-4824-9B12-570D764658D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7" name="Text Box 68">
          <a:extLst>
            <a:ext uri="{FF2B5EF4-FFF2-40B4-BE49-F238E27FC236}">
              <a16:creationId xmlns:a16="http://schemas.microsoft.com/office/drawing/2014/main" id="{216BC6BA-C12B-4FB3-8175-FED0BEF0A77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8" name="Text Box 69">
          <a:extLst>
            <a:ext uri="{FF2B5EF4-FFF2-40B4-BE49-F238E27FC236}">
              <a16:creationId xmlns:a16="http://schemas.microsoft.com/office/drawing/2014/main" id="{1D30D217-7A41-4BFB-BF59-02A2DE3B9DA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89" name="Text Box 70">
          <a:extLst>
            <a:ext uri="{FF2B5EF4-FFF2-40B4-BE49-F238E27FC236}">
              <a16:creationId xmlns:a16="http://schemas.microsoft.com/office/drawing/2014/main" id="{32EE6E03-C14B-44D5-85C2-621DCB43FD7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90" name="Text Box 71">
          <a:extLst>
            <a:ext uri="{FF2B5EF4-FFF2-40B4-BE49-F238E27FC236}">
              <a16:creationId xmlns:a16="http://schemas.microsoft.com/office/drawing/2014/main" id="{0399EA02-5900-4927-ABEB-5438E2EE875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91" name="Text Box 72">
          <a:extLst>
            <a:ext uri="{FF2B5EF4-FFF2-40B4-BE49-F238E27FC236}">
              <a16:creationId xmlns:a16="http://schemas.microsoft.com/office/drawing/2014/main" id="{D9752FD3-C557-4299-8C03-2C2AE3B07E3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892" name="Text Box 73">
          <a:extLst>
            <a:ext uri="{FF2B5EF4-FFF2-40B4-BE49-F238E27FC236}">
              <a16:creationId xmlns:a16="http://schemas.microsoft.com/office/drawing/2014/main" id="{ED26472F-8BF4-480E-A5D4-60C73C8F792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93" name="Text Box 46">
          <a:extLst>
            <a:ext uri="{FF2B5EF4-FFF2-40B4-BE49-F238E27FC236}">
              <a16:creationId xmlns:a16="http://schemas.microsoft.com/office/drawing/2014/main" id="{E6D4346D-E14D-46D4-BFF2-484A6A93702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94" name="Text Box 43">
          <a:extLst>
            <a:ext uri="{FF2B5EF4-FFF2-40B4-BE49-F238E27FC236}">
              <a16:creationId xmlns:a16="http://schemas.microsoft.com/office/drawing/2014/main" id="{2181BE2C-857B-4B58-A94E-0B6759C0712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895" name="Text Box 46">
          <a:extLst>
            <a:ext uri="{FF2B5EF4-FFF2-40B4-BE49-F238E27FC236}">
              <a16:creationId xmlns:a16="http://schemas.microsoft.com/office/drawing/2014/main" id="{A34AF0C5-BCD7-4920-97CD-D251FCA47D4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96" name="Text Box 68">
          <a:extLst>
            <a:ext uri="{FF2B5EF4-FFF2-40B4-BE49-F238E27FC236}">
              <a16:creationId xmlns:a16="http://schemas.microsoft.com/office/drawing/2014/main" id="{C30630D8-D5D7-4D59-B9D0-FF047A74CB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97" name="Text Box 69">
          <a:extLst>
            <a:ext uri="{FF2B5EF4-FFF2-40B4-BE49-F238E27FC236}">
              <a16:creationId xmlns:a16="http://schemas.microsoft.com/office/drawing/2014/main" id="{249BBD7B-3CE7-439E-8CF8-E236759BD37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98" name="Text Box 70">
          <a:extLst>
            <a:ext uri="{FF2B5EF4-FFF2-40B4-BE49-F238E27FC236}">
              <a16:creationId xmlns:a16="http://schemas.microsoft.com/office/drawing/2014/main" id="{8FAC6E58-A03B-40C8-B168-66AC01E8E8A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899" name="Text Box 71">
          <a:extLst>
            <a:ext uri="{FF2B5EF4-FFF2-40B4-BE49-F238E27FC236}">
              <a16:creationId xmlns:a16="http://schemas.microsoft.com/office/drawing/2014/main" id="{2E0E2C6E-98B5-408B-88F9-C4ED18540B4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00" name="Text Box 72">
          <a:extLst>
            <a:ext uri="{FF2B5EF4-FFF2-40B4-BE49-F238E27FC236}">
              <a16:creationId xmlns:a16="http://schemas.microsoft.com/office/drawing/2014/main" id="{DC052890-0F66-41BD-9B79-A76175A96BE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01" name="Text Box 73">
          <a:extLst>
            <a:ext uri="{FF2B5EF4-FFF2-40B4-BE49-F238E27FC236}">
              <a16:creationId xmlns:a16="http://schemas.microsoft.com/office/drawing/2014/main" id="{8EE6E84A-BF1E-4C35-8FC8-C74D383D2B0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843536B2-E657-4046-A979-3571718FCC5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03" name="Text Box 43">
          <a:extLst>
            <a:ext uri="{FF2B5EF4-FFF2-40B4-BE49-F238E27FC236}">
              <a16:creationId xmlns:a16="http://schemas.microsoft.com/office/drawing/2014/main" id="{BADC9BE7-6C54-4F90-8151-4A48AA5B872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04" name="Text Box 46">
          <a:extLst>
            <a:ext uri="{FF2B5EF4-FFF2-40B4-BE49-F238E27FC236}">
              <a16:creationId xmlns:a16="http://schemas.microsoft.com/office/drawing/2014/main" id="{3DD28BD2-6A39-4A58-A596-5F6D4481639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05" name="Text Box 43">
          <a:extLst>
            <a:ext uri="{FF2B5EF4-FFF2-40B4-BE49-F238E27FC236}">
              <a16:creationId xmlns:a16="http://schemas.microsoft.com/office/drawing/2014/main" id="{8A8361B1-3EF5-4A05-BB7A-3EA797B0929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DF3A69AE-75A2-4F3E-AFE5-88BC9E7B6CE9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2907" name="Text Box 11">
          <a:extLst>
            <a:ext uri="{FF2B5EF4-FFF2-40B4-BE49-F238E27FC236}">
              <a16:creationId xmlns:a16="http://schemas.microsoft.com/office/drawing/2014/main" id="{0049625E-975C-4B1D-A5E0-74185D1EA9C7}"/>
            </a:ext>
          </a:extLst>
        </xdr:cNvPr>
        <xdr:cNvSpPr txBox="1">
          <a:spLocks noChangeArrowheads="1"/>
        </xdr:cNvSpPr>
      </xdr:nvSpPr>
      <xdr:spPr bwMode="auto">
        <a:xfrm>
          <a:off x="1057275" y="13458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08" name="Text Box 65">
          <a:extLst>
            <a:ext uri="{FF2B5EF4-FFF2-40B4-BE49-F238E27FC236}">
              <a16:creationId xmlns:a16="http://schemas.microsoft.com/office/drawing/2014/main" id="{DF4ECE76-D495-4B3F-98CA-D3DD49F0942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09" name="Text Box 91">
          <a:extLst>
            <a:ext uri="{FF2B5EF4-FFF2-40B4-BE49-F238E27FC236}">
              <a16:creationId xmlns:a16="http://schemas.microsoft.com/office/drawing/2014/main" id="{0B441382-99AF-4DB3-A1D8-9EB55916CC4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10" name="Text Box 65">
          <a:extLst>
            <a:ext uri="{FF2B5EF4-FFF2-40B4-BE49-F238E27FC236}">
              <a16:creationId xmlns:a16="http://schemas.microsoft.com/office/drawing/2014/main" id="{338A0B9B-2D37-46C9-B4A2-24832110199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11" name="Text Box 91">
          <a:extLst>
            <a:ext uri="{FF2B5EF4-FFF2-40B4-BE49-F238E27FC236}">
              <a16:creationId xmlns:a16="http://schemas.microsoft.com/office/drawing/2014/main" id="{C1536209-CEB6-4EF7-9ED0-D1F1B6A0C09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12" name="Text Box 46">
          <a:extLst>
            <a:ext uri="{FF2B5EF4-FFF2-40B4-BE49-F238E27FC236}">
              <a16:creationId xmlns:a16="http://schemas.microsoft.com/office/drawing/2014/main" id="{2E94DDFE-3C04-457E-8DF6-2BA794E7A70D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13" name="Text Box 43">
          <a:extLst>
            <a:ext uri="{FF2B5EF4-FFF2-40B4-BE49-F238E27FC236}">
              <a16:creationId xmlns:a16="http://schemas.microsoft.com/office/drawing/2014/main" id="{27435FCD-83B3-4FAE-AE00-3353187A003D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4" name="Text Box 68">
          <a:extLst>
            <a:ext uri="{FF2B5EF4-FFF2-40B4-BE49-F238E27FC236}">
              <a16:creationId xmlns:a16="http://schemas.microsoft.com/office/drawing/2014/main" id="{CE1BF3EE-47C6-45C9-8C86-1D98B843930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5" name="Text Box 69">
          <a:extLst>
            <a:ext uri="{FF2B5EF4-FFF2-40B4-BE49-F238E27FC236}">
              <a16:creationId xmlns:a16="http://schemas.microsoft.com/office/drawing/2014/main" id="{A5FF9E6A-FE38-49B7-93EB-D0E0A8EE51C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6" name="Text Box 70">
          <a:extLst>
            <a:ext uri="{FF2B5EF4-FFF2-40B4-BE49-F238E27FC236}">
              <a16:creationId xmlns:a16="http://schemas.microsoft.com/office/drawing/2014/main" id="{CE2F6C18-294B-45F5-BD26-2AC70F4855F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7" name="Text Box 71">
          <a:extLst>
            <a:ext uri="{FF2B5EF4-FFF2-40B4-BE49-F238E27FC236}">
              <a16:creationId xmlns:a16="http://schemas.microsoft.com/office/drawing/2014/main" id="{F631EC6C-D055-40B0-8C45-74BA8BE0D62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8" name="Text Box 72">
          <a:extLst>
            <a:ext uri="{FF2B5EF4-FFF2-40B4-BE49-F238E27FC236}">
              <a16:creationId xmlns:a16="http://schemas.microsoft.com/office/drawing/2014/main" id="{4BE5376C-5CDA-4B2E-8EC5-283BBB274AD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19" name="Text Box 73">
          <a:extLst>
            <a:ext uri="{FF2B5EF4-FFF2-40B4-BE49-F238E27FC236}">
              <a16:creationId xmlns:a16="http://schemas.microsoft.com/office/drawing/2014/main" id="{FB20E258-2490-43E4-ABE5-8791D70799C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20" name="Text Box 46">
          <a:extLst>
            <a:ext uri="{FF2B5EF4-FFF2-40B4-BE49-F238E27FC236}">
              <a16:creationId xmlns:a16="http://schemas.microsoft.com/office/drawing/2014/main" id="{74B1D4F3-BD68-4371-B387-4C13C0783C8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21" name="Text Box 43">
          <a:extLst>
            <a:ext uri="{FF2B5EF4-FFF2-40B4-BE49-F238E27FC236}">
              <a16:creationId xmlns:a16="http://schemas.microsoft.com/office/drawing/2014/main" id="{3578841F-C377-4E83-8CBB-994201B8DB9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22" name="Text Box 46">
          <a:extLst>
            <a:ext uri="{FF2B5EF4-FFF2-40B4-BE49-F238E27FC236}">
              <a16:creationId xmlns:a16="http://schemas.microsoft.com/office/drawing/2014/main" id="{2157E637-08B4-48C1-84A9-2778C6F6879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23" name="Text Box 43">
          <a:extLst>
            <a:ext uri="{FF2B5EF4-FFF2-40B4-BE49-F238E27FC236}">
              <a16:creationId xmlns:a16="http://schemas.microsoft.com/office/drawing/2014/main" id="{0A9980C6-39EC-4328-863E-14398DD8BE2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4" name="Text Box 68">
          <a:extLst>
            <a:ext uri="{FF2B5EF4-FFF2-40B4-BE49-F238E27FC236}">
              <a16:creationId xmlns:a16="http://schemas.microsoft.com/office/drawing/2014/main" id="{257F42B9-10B6-45CD-8F2F-318FD3BFDFA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5" name="Text Box 69">
          <a:extLst>
            <a:ext uri="{FF2B5EF4-FFF2-40B4-BE49-F238E27FC236}">
              <a16:creationId xmlns:a16="http://schemas.microsoft.com/office/drawing/2014/main" id="{776097CD-0F0B-487B-ABA6-3BE0C6A4F8E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6" name="Text Box 70">
          <a:extLst>
            <a:ext uri="{FF2B5EF4-FFF2-40B4-BE49-F238E27FC236}">
              <a16:creationId xmlns:a16="http://schemas.microsoft.com/office/drawing/2014/main" id="{559ACF52-E5E8-4961-B791-087F224984A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7" name="Text Box 71">
          <a:extLst>
            <a:ext uri="{FF2B5EF4-FFF2-40B4-BE49-F238E27FC236}">
              <a16:creationId xmlns:a16="http://schemas.microsoft.com/office/drawing/2014/main" id="{225C5B9F-C105-470C-A794-DA560519C58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8" name="Text Box 72">
          <a:extLst>
            <a:ext uri="{FF2B5EF4-FFF2-40B4-BE49-F238E27FC236}">
              <a16:creationId xmlns:a16="http://schemas.microsoft.com/office/drawing/2014/main" id="{8E0D5C2A-D44A-470A-80AD-C16F29B53A5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29" name="Text Box 73">
          <a:extLst>
            <a:ext uri="{FF2B5EF4-FFF2-40B4-BE49-F238E27FC236}">
              <a16:creationId xmlns:a16="http://schemas.microsoft.com/office/drawing/2014/main" id="{98B52E21-160E-4068-BDCE-E1C9EE4A9E9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3045BA7F-1F69-4732-9CCB-D1AC7379ABD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31" name="Text Box 43">
          <a:extLst>
            <a:ext uri="{FF2B5EF4-FFF2-40B4-BE49-F238E27FC236}">
              <a16:creationId xmlns:a16="http://schemas.microsoft.com/office/drawing/2014/main" id="{B0C8CCE6-1307-4064-A044-4529CE006A6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32" name="Text Box 46">
          <a:extLst>
            <a:ext uri="{FF2B5EF4-FFF2-40B4-BE49-F238E27FC236}">
              <a16:creationId xmlns:a16="http://schemas.microsoft.com/office/drawing/2014/main" id="{6E65D212-A314-4D84-8FD4-DAA9F2FA722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33" name="Text Box 43">
          <a:extLst>
            <a:ext uri="{FF2B5EF4-FFF2-40B4-BE49-F238E27FC236}">
              <a16:creationId xmlns:a16="http://schemas.microsoft.com/office/drawing/2014/main" id="{07232FD2-37C1-48FB-95F9-A22415A9B22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4" name="Text Box 68">
          <a:extLst>
            <a:ext uri="{FF2B5EF4-FFF2-40B4-BE49-F238E27FC236}">
              <a16:creationId xmlns:a16="http://schemas.microsoft.com/office/drawing/2014/main" id="{5D46BBEE-D060-4F2D-9BCE-ACC3EE3673C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5" name="Text Box 69">
          <a:extLst>
            <a:ext uri="{FF2B5EF4-FFF2-40B4-BE49-F238E27FC236}">
              <a16:creationId xmlns:a16="http://schemas.microsoft.com/office/drawing/2014/main" id="{99EE7A09-0A16-4971-84A3-25737D7648C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6" name="Text Box 70">
          <a:extLst>
            <a:ext uri="{FF2B5EF4-FFF2-40B4-BE49-F238E27FC236}">
              <a16:creationId xmlns:a16="http://schemas.microsoft.com/office/drawing/2014/main" id="{6BAC9970-372B-499E-A293-321CE16EA6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7" name="Text Box 71">
          <a:extLst>
            <a:ext uri="{FF2B5EF4-FFF2-40B4-BE49-F238E27FC236}">
              <a16:creationId xmlns:a16="http://schemas.microsoft.com/office/drawing/2014/main" id="{01A6F903-F3F0-4141-A1D4-949A8588E4F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8" name="Text Box 72">
          <a:extLst>
            <a:ext uri="{FF2B5EF4-FFF2-40B4-BE49-F238E27FC236}">
              <a16:creationId xmlns:a16="http://schemas.microsoft.com/office/drawing/2014/main" id="{8E25B187-F1A8-403D-8C7F-335517F5FBD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39" name="Text Box 73">
          <a:extLst>
            <a:ext uri="{FF2B5EF4-FFF2-40B4-BE49-F238E27FC236}">
              <a16:creationId xmlns:a16="http://schemas.microsoft.com/office/drawing/2014/main" id="{00408B93-5CCA-4D1C-9CC4-394264E78E1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40" name="Text Box 46">
          <a:extLst>
            <a:ext uri="{FF2B5EF4-FFF2-40B4-BE49-F238E27FC236}">
              <a16:creationId xmlns:a16="http://schemas.microsoft.com/office/drawing/2014/main" id="{7EDFB648-ADE8-41C5-8C17-13FBC8ED2D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41" name="Text Box 43">
          <a:extLst>
            <a:ext uri="{FF2B5EF4-FFF2-40B4-BE49-F238E27FC236}">
              <a16:creationId xmlns:a16="http://schemas.microsoft.com/office/drawing/2014/main" id="{F3F4FDE3-B6FA-41AE-ABB0-BDEE14BCCD5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E13DAA23-B4F5-40F7-AA76-4399DEB15FB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43" name="Text Box 43">
          <a:extLst>
            <a:ext uri="{FF2B5EF4-FFF2-40B4-BE49-F238E27FC236}">
              <a16:creationId xmlns:a16="http://schemas.microsoft.com/office/drawing/2014/main" id="{FD60BD8B-A2A7-4107-9257-88E735BCE67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150</xdr:row>
      <xdr:rowOff>95250</xdr:rowOff>
    </xdr:from>
    <xdr:ext cx="0" cy="171450"/>
    <xdr:sp macro="" textlink="">
      <xdr:nvSpPr>
        <xdr:cNvPr id="2944" name="Text Box 10">
          <a:extLst>
            <a:ext uri="{FF2B5EF4-FFF2-40B4-BE49-F238E27FC236}">
              <a16:creationId xmlns:a16="http://schemas.microsoft.com/office/drawing/2014/main" id="{D5073066-DE2C-4FEA-8A82-DD9F37B65C51}"/>
            </a:ext>
          </a:extLst>
        </xdr:cNvPr>
        <xdr:cNvSpPr txBox="1">
          <a:spLocks noChangeArrowheads="1"/>
        </xdr:cNvSpPr>
      </xdr:nvSpPr>
      <xdr:spPr bwMode="auto">
        <a:xfrm>
          <a:off x="14106525" y="2462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45" name="Text Box 65">
          <a:extLst>
            <a:ext uri="{FF2B5EF4-FFF2-40B4-BE49-F238E27FC236}">
              <a16:creationId xmlns:a16="http://schemas.microsoft.com/office/drawing/2014/main" id="{37CD1633-EB9E-4A95-8517-C8E12D41643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46" name="Text Box 91">
          <a:extLst>
            <a:ext uri="{FF2B5EF4-FFF2-40B4-BE49-F238E27FC236}">
              <a16:creationId xmlns:a16="http://schemas.microsoft.com/office/drawing/2014/main" id="{8398F1AA-77F9-40F3-B7E3-B24E46C9DF3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47" name="Text Box 65">
          <a:extLst>
            <a:ext uri="{FF2B5EF4-FFF2-40B4-BE49-F238E27FC236}">
              <a16:creationId xmlns:a16="http://schemas.microsoft.com/office/drawing/2014/main" id="{AEE33B38-94A5-450C-AA2D-0394C76A1FE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48" name="Text Box 46">
          <a:extLst>
            <a:ext uri="{FF2B5EF4-FFF2-40B4-BE49-F238E27FC236}">
              <a16:creationId xmlns:a16="http://schemas.microsoft.com/office/drawing/2014/main" id="{C5E1D01D-962A-4BA9-B77A-F1FC9548DAB2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49" name="Text Box 43">
          <a:extLst>
            <a:ext uri="{FF2B5EF4-FFF2-40B4-BE49-F238E27FC236}">
              <a16:creationId xmlns:a16="http://schemas.microsoft.com/office/drawing/2014/main" id="{ECBE0FC4-6126-4D6B-B031-D8583ED449A1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0" name="Text Box 68">
          <a:extLst>
            <a:ext uri="{FF2B5EF4-FFF2-40B4-BE49-F238E27FC236}">
              <a16:creationId xmlns:a16="http://schemas.microsoft.com/office/drawing/2014/main" id="{725ECE12-33FB-4F21-848A-8EFB820E6D6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1" name="Text Box 69">
          <a:extLst>
            <a:ext uri="{FF2B5EF4-FFF2-40B4-BE49-F238E27FC236}">
              <a16:creationId xmlns:a16="http://schemas.microsoft.com/office/drawing/2014/main" id="{59096926-68AF-470E-B816-42AFD835EDD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2" name="Text Box 70">
          <a:extLst>
            <a:ext uri="{FF2B5EF4-FFF2-40B4-BE49-F238E27FC236}">
              <a16:creationId xmlns:a16="http://schemas.microsoft.com/office/drawing/2014/main" id="{0B5F05D9-09C3-4C22-B674-277B2BF5959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3" name="Text Box 71">
          <a:extLst>
            <a:ext uri="{FF2B5EF4-FFF2-40B4-BE49-F238E27FC236}">
              <a16:creationId xmlns:a16="http://schemas.microsoft.com/office/drawing/2014/main" id="{39A0FFF7-F6B0-4ECF-AC8F-47FB7BD1402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4" name="Text Box 72">
          <a:extLst>
            <a:ext uri="{FF2B5EF4-FFF2-40B4-BE49-F238E27FC236}">
              <a16:creationId xmlns:a16="http://schemas.microsoft.com/office/drawing/2014/main" id="{9AA9F854-5D0D-4403-804E-06123B2808E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55" name="Text Box 73">
          <a:extLst>
            <a:ext uri="{FF2B5EF4-FFF2-40B4-BE49-F238E27FC236}">
              <a16:creationId xmlns:a16="http://schemas.microsoft.com/office/drawing/2014/main" id="{9CC5904B-E07F-4071-9988-14AD89FF29A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56" name="Text Box 46">
          <a:extLst>
            <a:ext uri="{FF2B5EF4-FFF2-40B4-BE49-F238E27FC236}">
              <a16:creationId xmlns:a16="http://schemas.microsoft.com/office/drawing/2014/main" id="{8FA64239-DA04-4136-8D08-AD382932A08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57" name="Text Box 43">
          <a:extLst>
            <a:ext uri="{FF2B5EF4-FFF2-40B4-BE49-F238E27FC236}">
              <a16:creationId xmlns:a16="http://schemas.microsoft.com/office/drawing/2014/main" id="{B79314D9-B10F-418C-B597-19939386AD7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58" name="Text Box 46">
          <a:extLst>
            <a:ext uri="{FF2B5EF4-FFF2-40B4-BE49-F238E27FC236}">
              <a16:creationId xmlns:a16="http://schemas.microsoft.com/office/drawing/2014/main" id="{5FCB9EB6-8498-4F90-8F5B-5A0C9BB32E4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59" name="Text Box 43">
          <a:extLst>
            <a:ext uri="{FF2B5EF4-FFF2-40B4-BE49-F238E27FC236}">
              <a16:creationId xmlns:a16="http://schemas.microsoft.com/office/drawing/2014/main" id="{D066E572-F389-4B6C-8206-BDAB265A6B6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0" name="Text Box 68">
          <a:extLst>
            <a:ext uri="{FF2B5EF4-FFF2-40B4-BE49-F238E27FC236}">
              <a16:creationId xmlns:a16="http://schemas.microsoft.com/office/drawing/2014/main" id="{08EE5255-1608-4304-A2ED-01CA64AEEDB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1" name="Text Box 69">
          <a:extLst>
            <a:ext uri="{FF2B5EF4-FFF2-40B4-BE49-F238E27FC236}">
              <a16:creationId xmlns:a16="http://schemas.microsoft.com/office/drawing/2014/main" id="{3113ACB0-CB83-4BEA-9CE9-733091E708B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2" name="Text Box 70">
          <a:extLst>
            <a:ext uri="{FF2B5EF4-FFF2-40B4-BE49-F238E27FC236}">
              <a16:creationId xmlns:a16="http://schemas.microsoft.com/office/drawing/2014/main" id="{A1D969A3-1F0F-4CE9-AC04-BA3D63CA04C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3" name="Text Box 71">
          <a:extLst>
            <a:ext uri="{FF2B5EF4-FFF2-40B4-BE49-F238E27FC236}">
              <a16:creationId xmlns:a16="http://schemas.microsoft.com/office/drawing/2014/main" id="{ABCCB32A-698D-457A-A661-3B1EBB0068D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4" name="Text Box 72">
          <a:extLst>
            <a:ext uri="{FF2B5EF4-FFF2-40B4-BE49-F238E27FC236}">
              <a16:creationId xmlns:a16="http://schemas.microsoft.com/office/drawing/2014/main" id="{D1F7398C-E974-4EE3-9068-5E4218AF6BB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65" name="Text Box 73">
          <a:extLst>
            <a:ext uri="{FF2B5EF4-FFF2-40B4-BE49-F238E27FC236}">
              <a16:creationId xmlns:a16="http://schemas.microsoft.com/office/drawing/2014/main" id="{85323880-07A1-4AA1-8D29-A996CC67C0F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CDD1CDC0-3CAD-4620-AA00-991203D64AB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67" name="Text Box 43">
          <a:extLst>
            <a:ext uri="{FF2B5EF4-FFF2-40B4-BE49-F238E27FC236}">
              <a16:creationId xmlns:a16="http://schemas.microsoft.com/office/drawing/2014/main" id="{4E6A7981-06A5-4B6F-8734-7094FF0F571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68" name="Text Box 46">
          <a:extLst>
            <a:ext uri="{FF2B5EF4-FFF2-40B4-BE49-F238E27FC236}">
              <a16:creationId xmlns:a16="http://schemas.microsoft.com/office/drawing/2014/main" id="{12667AB1-5328-47F8-AB2E-05ADB9ADAC0E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69" name="Text Box 43">
          <a:extLst>
            <a:ext uri="{FF2B5EF4-FFF2-40B4-BE49-F238E27FC236}">
              <a16:creationId xmlns:a16="http://schemas.microsoft.com/office/drawing/2014/main" id="{EEF97A78-993E-4568-8272-7744795D4B9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0" name="Text Box 68">
          <a:extLst>
            <a:ext uri="{FF2B5EF4-FFF2-40B4-BE49-F238E27FC236}">
              <a16:creationId xmlns:a16="http://schemas.microsoft.com/office/drawing/2014/main" id="{6F43D6F7-A78C-46B8-A4FF-E46D2479B66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1" name="Text Box 69">
          <a:extLst>
            <a:ext uri="{FF2B5EF4-FFF2-40B4-BE49-F238E27FC236}">
              <a16:creationId xmlns:a16="http://schemas.microsoft.com/office/drawing/2014/main" id="{122EC049-4D72-4B91-8129-13E8D1623DA2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2" name="Text Box 70">
          <a:extLst>
            <a:ext uri="{FF2B5EF4-FFF2-40B4-BE49-F238E27FC236}">
              <a16:creationId xmlns:a16="http://schemas.microsoft.com/office/drawing/2014/main" id="{264D67ED-EBDF-4FB5-9186-0DA2D0670CA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3" name="Text Box 71">
          <a:extLst>
            <a:ext uri="{FF2B5EF4-FFF2-40B4-BE49-F238E27FC236}">
              <a16:creationId xmlns:a16="http://schemas.microsoft.com/office/drawing/2014/main" id="{22A7FACD-FA14-4657-A675-378D665297F6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4" name="Text Box 72">
          <a:extLst>
            <a:ext uri="{FF2B5EF4-FFF2-40B4-BE49-F238E27FC236}">
              <a16:creationId xmlns:a16="http://schemas.microsoft.com/office/drawing/2014/main" id="{DA482068-CC0D-4855-9929-279F0063ED1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2975" name="Text Box 73">
          <a:extLst>
            <a:ext uri="{FF2B5EF4-FFF2-40B4-BE49-F238E27FC236}">
              <a16:creationId xmlns:a16="http://schemas.microsoft.com/office/drawing/2014/main" id="{BA2701C4-95CE-4119-8F64-A9785531143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76" name="Text Box 46">
          <a:extLst>
            <a:ext uri="{FF2B5EF4-FFF2-40B4-BE49-F238E27FC236}">
              <a16:creationId xmlns:a16="http://schemas.microsoft.com/office/drawing/2014/main" id="{225E175F-B778-4E27-93A3-FFA4ABA6348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77" name="Text Box 43">
          <a:extLst>
            <a:ext uri="{FF2B5EF4-FFF2-40B4-BE49-F238E27FC236}">
              <a16:creationId xmlns:a16="http://schemas.microsoft.com/office/drawing/2014/main" id="{916DCE9B-1EFB-42D8-8DE8-E1FA63A4BE8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198D8BEA-1DAB-408B-B6F1-4C56BD4A552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79" name="Text Box 43">
          <a:extLst>
            <a:ext uri="{FF2B5EF4-FFF2-40B4-BE49-F238E27FC236}">
              <a16:creationId xmlns:a16="http://schemas.microsoft.com/office/drawing/2014/main" id="{FA5D5C9F-09ED-4E19-91DE-B905C097032C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219075</xdr:colOff>
      <xdr:row>49</xdr:row>
      <xdr:rowOff>0</xdr:rowOff>
    </xdr:from>
    <xdr:ext cx="0" cy="171450"/>
    <xdr:sp macro="" textlink="">
      <xdr:nvSpPr>
        <xdr:cNvPr id="2980" name="Text Box 10">
          <a:extLst>
            <a:ext uri="{FF2B5EF4-FFF2-40B4-BE49-F238E27FC236}">
              <a16:creationId xmlns:a16="http://schemas.microsoft.com/office/drawing/2014/main" id="{6953B622-9B36-49D6-8330-98BA4D752C22}"/>
            </a:ext>
          </a:extLst>
        </xdr:cNvPr>
        <xdr:cNvSpPr txBox="1">
          <a:spLocks noChangeArrowheads="1"/>
        </xdr:cNvSpPr>
      </xdr:nvSpPr>
      <xdr:spPr bwMode="auto">
        <a:xfrm>
          <a:off x="17183100" y="14620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81" name="Text Box 65">
          <a:extLst>
            <a:ext uri="{FF2B5EF4-FFF2-40B4-BE49-F238E27FC236}">
              <a16:creationId xmlns:a16="http://schemas.microsoft.com/office/drawing/2014/main" id="{24E2E7F8-F5C8-4F5D-9A9C-0F3D0DC070F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82" name="Text Box 91">
          <a:extLst>
            <a:ext uri="{FF2B5EF4-FFF2-40B4-BE49-F238E27FC236}">
              <a16:creationId xmlns:a16="http://schemas.microsoft.com/office/drawing/2014/main" id="{96F87A62-0564-4A2C-8396-4E406FD7C48D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2983" name="Text Box 65">
          <a:extLst>
            <a:ext uri="{FF2B5EF4-FFF2-40B4-BE49-F238E27FC236}">
              <a16:creationId xmlns:a16="http://schemas.microsoft.com/office/drawing/2014/main" id="{A8C7139D-039F-4E4A-8473-38E16B4A6714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84" name="Text Box 46">
          <a:extLst>
            <a:ext uri="{FF2B5EF4-FFF2-40B4-BE49-F238E27FC236}">
              <a16:creationId xmlns:a16="http://schemas.microsoft.com/office/drawing/2014/main" id="{34BEBA71-3265-4238-942F-6F103D7D6CA0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2985" name="Text Box 43">
          <a:extLst>
            <a:ext uri="{FF2B5EF4-FFF2-40B4-BE49-F238E27FC236}">
              <a16:creationId xmlns:a16="http://schemas.microsoft.com/office/drawing/2014/main" id="{1BC16F8C-FDC7-4B7E-84C2-124267B2F137}"/>
            </a:ext>
          </a:extLst>
        </xdr:cNvPr>
        <xdr:cNvSpPr txBox="1">
          <a:spLocks noChangeArrowheads="1"/>
        </xdr:cNvSpPr>
      </xdr:nvSpPr>
      <xdr:spPr bwMode="auto">
        <a:xfrm>
          <a:off x="4676775" y="13458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86" name="Text Box 68">
          <a:extLst>
            <a:ext uri="{FF2B5EF4-FFF2-40B4-BE49-F238E27FC236}">
              <a16:creationId xmlns:a16="http://schemas.microsoft.com/office/drawing/2014/main" id="{687D30A9-B929-426F-BEE1-771D8E823B6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87" name="Text Box 69">
          <a:extLst>
            <a:ext uri="{FF2B5EF4-FFF2-40B4-BE49-F238E27FC236}">
              <a16:creationId xmlns:a16="http://schemas.microsoft.com/office/drawing/2014/main" id="{6A1ABA63-6BDB-410B-B256-DDC6BCDAB2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88" name="Text Box 70">
          <a:extLst>
            <a:ext uri="{FF2B5EF4-FFF2-40B4-BE49-F238E27FC236}">
              <a16:creationId xmlns:a16="http://schemas.microsoft.com/office/drawing/2014/main" id="{41299659-2C20-49DC-ABCA-CB336FE91EF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89" name="Text Box 71">
          <a:extLst>
            <a:ext uri="{FF2B5EF4-FFF2-40B4-BE49-F238E27FC236}">
              <a16:creationId xmlns:a16="http://schemas.microsoft.com/office/drawing/2014/main" id="{7EE19723-88B0-4B18-90FD-E3243A76B2F8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0" name="Text Box 72">
          <a:extLst>
            <a:ext uri="{FF2B5EF4-FFF2-40B4-BE49-F238E27FC236}">
              <a16:creationId xmlns:a16="http://schemas.microsoft.com/office/drawing/2014/main" id="{69EAE6B4-FB17-41A8-864D-00695A789570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1" name="Text Box 73">
          <a:extLst>
            <a:ext uri="{FF2B5EF4-FFF2-40B4-BE49-F238E27FC236}">
              <a16:creationId xmlns:a16="http://schemas.microsoft.com/office/drawing/2014/main" id="{8D69E10A-CBF3-47A1-AD96-01A9F5B532FF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92" name="Text Box 46">
          <a:extLst>
            <a:ext uri="{FF2B5EF4-FFF2-40B4-BE49-F238E27FC236}">
              <a16:creationId xmlns:a16="http://schemas.microsoft.com/office/drawing/2014/main" id="{91C58E39-04E3-4C41-AD0F-40413D7EBB9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93" name="Text Box 43">
          <a:extLst>
            <a:ext uri="{FF2B5EF4-FFF2-40B4-BE49-F238E27FC236}">
              <a16:creationId xmlns:a16="http://schemas.microsoft.com/office/drawing/2014/main" id="{53374A01-7856-4D7D-AD9B-0E73F004164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94" name="Text Box 46">
          <a:extLst>
            <a:ext uri="{FF2B5EF4-FFF2-40B4-BE49-F238E27FC236}">
              <a16:creationId xmlns:a16="http://schemas.microsoft.com/office/drawing/2014/main" id="{90CF4BC7-9F80-47EF-A92E-1EEDB5EFC68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2995" name="Text Box 43">
          <a:extLst>
            <a:ext uri="{FF2B5EF4-FFF2-40B4-BE49-F238E27FC236}">
              <a16:creationId xmlns:a16="http://schemas.microsoft.com/office/drawing/2014/main" id="{577CB5E0-9FE8-4F2C-862D-D16B8E107A5A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6" name="Text Box 68">
          <a:extLst>
            <a:ext uri="{FF2B5EF4-FFF2-40B4-BE49-F238E27FC236}">
              <a16:creationId xmlns:a16="http://schemas.microsoft.com/office/drawing/2014/main" id="{2D6CF0D0-15FB-4FD5-92F3-D7BFF0992957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7" name="Text Box 69">
          <a:extLst>
            <a:ext uri="{FF2B5EF4-FFF2-40B4-BE49-F238E27FC236}">
              <a16:creationId xmlns:a16="http://schemas.microsoft.com/office/drawing/2014/main" id="{140CDDDF-03E3-4F6E-92F4-97FCA9B89B7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8" name="Text Box 70">
          <a:extLst>
            <a:ext uri="{FF2B5EF4-FFF2-40B4-BE49-F238E27FC236}">
              <a16:creationId xmlns:a16="http://schemas.microsoft.com/office/drawing/2014/main" id="{6B4BA840-F269-4BC5-9D36-6CBA6C63ECC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2999" name="Text Box 71">
          <a:extLst>
            <a:ext uri="{FF2B5EF4-FFF2-40B4-BE49-F238E27FC236}">
              <a16:creationId xmlns:a16="http://schemas.microsoft.com/office/drawing/2014/main" id="{BC9EE0DF-ED72-45C4-808C-906D5869CCA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3000" name="Text Box 72">
          <a:extLst>
            <a:ext uri="{FF2B5EF4-FFF2-40B4-BE49-F238E27FC236}">
              <a16:creationId xmlns:a16="http://schemas.microsoft.com/office/drawing/2014/main" id="{0D6ABDF9-6BF9-4615-A222-AE7D8093922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3001" name="Text Box 73">
          <a:extLst>
            <a:ext uri="{FF2B5EF4-FFF2-40B4-BE49-F238E27FC236}">
              <a16:creationId xmlns:a16="http://schemas.microsoft.com/office/drawing/2014/main" id="{26F707B6-65FA-4097-8FD2-5964918FF235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1B9AE71F-BAE4-4B95-ABA0-7F487448F169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3003" name="Text Box 43">
          <a:extLst>
            <a:ext uri="{FF2B5EF4-FFF2-40B4-BE49-F238E27FC236}">
              <a16:creationId xmlns:a16="http://schemas.microsoft.com/office/drawing/2014/main" id="{300CD6CC-8F25-4B06-A177-7EFDB0953C4B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3004" name="Text Box 46">
          <a:extLst>
            <a:ext uri="{FF2B5EF4-FFF2-40B4-BE49-F238E27FC236}">
              <a16:creationId xmlns:a16="http://schemas.microsoft.com/office/drawing/2014/main" id="{9148E535-1DD0-4DB4-AED0-FFCD30E0E851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3005" name="Text Box 43">
          <a:extLst>
            <a:ext uri="{FF2B5EF4-FFF2-40B4-BE49-F238E27FC236}">
              <a16:creationId xmlns:a16="http://schemas.microsoft.com/office/drawing/2014/main" id="{EDE00E69-3660-46DB-867E-70CFD63EF2B3}"/>
            </a:ext>
          </a:extLst>
        </xdr:cNvPr>
        <xdr:cNvSpPr txBox="1">
          <a:spLocks noChangeArrowheads="1"/>
        </xdr:cNvSpPr>
      </xdr:nvSpPr>
      <xdr:spPr bwMode="auto">
        <a:xfrm>
          <a:off x="3933825" y="1345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06" name="Text Box 68">
          <a:extLst>
            <a:ext uri="{FF2B5EF4-FFF2-40B4-BE49-F238E27FC236}">
              <a16:creationId xmlns:a16="http://schemas.microsoft.com/office/drawing/2014/main" id="{E17E4909-0C5D-4FC3-970D-DB0416E8672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07" name="Text Box 69">
          <a:extLst>
            <a:ext uri="{FF2B5EF4-FFF2-40B4-BE49-F238E27FC236}">
              <a16:creationId xmlns:a16="http://schemas.microsoft.com/office/drawing/2014/main" id="{5144F8E2-7DD7-45AA-BBBD-C654AE01745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08" name="Text Box 70">
          <a:extLst>
            <a:ext uri="{FF2B5EF4-FFF2-40B4-BE49-F238E27FC236}">
              <a16:creationId xmlns:a16="http://schemas.microsoft.com/office/drawing/2014/main" id="{9FF4BAAB-16E7-4E97-84BE-F5A3A2B3CEA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09" name="Text Box 71">
          <a:extLst>
            <a:ext uri="{FF2B5EF4-FFF2-40B4-BE49-F238E27FC236}">
              <a16:creationId xmlns:a16="http://schemas.microsoft.com/office/drawing/2014/main" id="{5E453DDC-BF43-46CE-8BB3-2E6A0F41651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10" name="Text Box 72">
          <a:extLst>
            <a:ext uri="{FF2B5EF4-FFF2-40B4-BE49-F238E27FC236}">
              <a16:creationId xmlns:a16="http://schemas.microsoft.com/office/drawing/2014/main" id="{49B15BAA-84EB-4B48-9FD4-A16C57F561D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11" name="Text Box 73">
          <a:extLst>
            <a:ext uri="{FF2B5EF4-FFF2-40B4-BE49-F238E27FC236}">
              <a16:creationId xmlns:a16="http://schemas.microsoft.com/office/drawing/2014/main" id="{8EFCBFB0-323E-4F30-A074-7B52FC5C6AC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12" name="Text Box 46">
          <a:extLst>
            <a:ext uri="{FF2B5EF4-FFF2-40B4-BE49-F238E27FC236}">
              <a16:creationId xmlns:a16="http://schemas.microsoft.com/office/drawing/2014/main" id="{B8BD352E-D369-482D-989F-EBC3EB9E0A1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13" name="Text Box 43">
          <a:extLst>
            <a:ext uri="{FF2B5EF4-FFF2-40B4-BE49-F238E27FC236}">
              <a16:creationId xmlns:a16="http://schemas.microsoft.com/office/drawing/2014/main" id="{E43E9A00-5546-4399-B001-DCAE1EE38BB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C726684F-DFA0-4587-B08C-BA689701785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15" name="Text Box 43">
          <a:extLst>
            <a:ext uri="{FF2B5EF4-FFF2-40B4-BE49-F238E27FC236}">
              <a16:creationId xmlns:a16="http://schemas.microsoft.com/office/drawing/2014/main" id="{A70A351A-50F3-43B7-8D4F-205D0FF10CA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16" name="Text Box 10">
          <a:extLst>
            <a:ext uri="{FF2B5EF4-FFF2-40B4-BE49-F238E27FC236}">
              <a16:creationId xmlns:a16="http://schemas.microsoft.com/office/drawing/2014/main" id="{FD262397-96E7-4449-9855-CC822CC41474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17" name="Text Box 11">
          <a:extLst>
            <a:ext uri="{FF2B5EF4-FFF2-40B4-BE49-F238E27FC236}">
              <a16:creationId xmlns:a16="http://schemas.microsoft.com/office/drawing/2014/main" id="{5FDC5517-5EBC-4D17-9E57-E46718ED6F67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18" name="Text Box 65">
          <a:extLst>
            <a:ext uri="{FF2B5EF4-FFF2-40B4-BE49-F238E27FC236}">
              <a16:creationId xmlns:a16="http://schemas.microsoft.com/office/drawing/2014/main" id="{9B0FDDA4-1AFE-4F10-9307-BDBCE5C60EE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19" name="Text Box 91">
          <a:extLst>
            <a:ext uri="{FF2B5EF4-FFF2-40B4-BE49-F238E27FC236}">
              <a16:creationId xmlns:a16="http://schemas.microsoft.com/office/drawing/2014/main" id="{D14EC73E-4231-42C0-88B3-41F49B1164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20" name="Text Box 65">
          <a:extLst>
            <a:ext uri="{FF2B5EF4-FFF2-40B4-BE49-F238E27FC236}">
              <a16:creationId xmlns:a16="http://schemas.microsoft.com/office/drawing/2014/main" id="{61D1AD29-1241-480C-A08F-4EC6F0B8139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21" name="Text Box 91">
          <a:extLst>
            <a:ext uri="{FF2B5EF4-FFF2-40B4-BE49-F238E27FC236}">
              <a16:creationId xmlns:a16="http://schemas.microsoft.com/office/drawing/2014/main" id="{15B21C6D-E72F-4DF8-933E-D9A266FD0D2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85563959-4FCA-479C-B4BA-A562E099B776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23" name="Text Box 43">
          <a:extLst>
            <a:ext uri="{FF2B5EF4-FFF2-40B4-BE49-F238E27FC236}">
              <a16:creationId xmlns:a16="http://schemas.microsoft.com/office/drawing/2014/main" id="{0C71FB28-07C5-404F-9753-2737661A279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4" name="Text Box 68">
          <a:extLst>
            <a:ext uri="{FF2B5EF4-FFF2-40B4-BE49-F238E27FC236}">
              <a16:creationId xmlns:a16="http://schemas.microsoft.com/office/drawing/2014/main" id="{B9889854-8F39-40DB-88DB-EC0F8012F6E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5" name="Text Box 69">
          <a:extLst>
            <a:ext uri="{FF2B5EF4-FFF2-40B4-BE49-F238E27FC236}">
              <a16:creationId xmlns:a16="http://schemas.microsoft.com/office/drawing/2014/main" id="{D46ADD8C-C5A2-4AAF-8C1C-51A8EEFAC38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6" name="Text Box 70">
          <a:extLst>
            <a:ext uri="{FF2B5EF4-FFF2-40B4-BE49-F238E27FC236}">
              <a16:creationId xmlns:a16="http://schemas.microsoft.com/office/drawing/2014/main" id="{B42AA863-FCC2-4561-9C42-140A4FCCB4C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7" name="Text Box 71">
          <a:extLst>
            <a:ext uri="{FF2B5EF4-FFF2-40B4-BE49-F238E27FC236}">
              <a16:creationId xmlns:a16="http://schemas.microsoft.com/office/drawing/2014/main" id="{C25BD930-EB99-494A-BC94-722820C68E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8" name="Text Box 72">
          <a:extLst>
            <a:ext uri="{FF2B5EF4-FFF2-40B4-BE49-F238E27FC236}">
              <a16:creationId xmlns:a16="http://schemas.microsoft.com/office/drawing/2014/main" id="{7C83A179-80F2-42C3-A802-27F8DB354E1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29" name="Text Box 73">
          <a:extLst>
            <a:ext uri="{FF2B5EF4-FFF2-40B4-BE49-F238E27FC236}">
              <a16:creationId xmlns:a16="http://schemas.microsoft.com/office/drawing/2014/main" id="{4728371C-4132-4112-AFF2-009F34CBB86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3AB678E4-497D-4F44-84FB-675DE11F636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C54671DD-8F0F-439D-AB2E-BF2917E1FC9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32" name="Text Box 46">
          <a:extLst>
            <a:ext uri="{FF2B5EF4-FFF2-40B4-BE49-F238E27FC236}">
              <a16:creationId xmlns:a16="http://schemas.microsoft.com/office/drawing/2014/main" id="{5D8CB18F-9CC7-4E86-B65A-D87C225AC57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33" name="Text Box 43">
          <a:extLst>
            <a:ext uri="{FF2B5EF4-FFF2-40B4-BE49-F238E27FC236}">
              <a16:creationId xmlns:a16="http://schemas.microsoft.com/office/drawing/2014/main" id="{F17558D0-6886-4698-A546-4DC011CFD76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4" name="Text Box 68">
          <a:extLst>
            <a:ext uri="{FF2B5EF4-FFF2-40B4-BE49-F238E27FC236}">
              <a16:creationId xmlns:a16="http://schemas.microsoft.com/office/drawing/2014/main" id="{C2AB289C-06AB-4D16-A191-EEEF110B058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5" name="Text Box 69">
          <a:extLst>
            <a:ext uri="{FF2B5EF4-FFF2-40B4-BE49-F238E27FC236}">
              <a16:creationId xmlns:a16="http://schemas.microsoft.com/office/drawing/2014/main" id="{69F4541E-3BC7-4327-BDF1-530FA1788A0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6" name="Text Box 70">
          <a:extLst>
            <a:ext uri="{FF2B5EF4-FFF2-40B4-BE49-F238E27FC236}">
              <a16:creationId xmlns:a16="http://schemas.microsoft.com/office/drawing/2014/main" id="{B75D9BB9-CEEF-4E89-9825-455704ECCD8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7" name="Text Box 71">
          <a:extLst>
            <a:ext uri="{FF2B5EF4-FFF2-40B4-BE49-F238E27FC236}">
              <a16:creationId xmlns:a16="http://schemas.microsoft.com/office/drawing/2014/main" id="{2049D66B-D372-45BF-8CE2-9A61E3C9B7B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8" name="Text Box 72">
          <a:extLst>
            <a:ext uri="{FF2B5EF4-FFF2-40B4-BE49-F238E27FC236}">
              <a16:creationId xmlns:a16="http://schemas.microsoft.com/office/drawing/2014/main" id="{B2DC3507-7E84-4033-B3E7-59A904F9092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39" name="Text Box 73">
          <a:extLst>
            <a:ext uri="{FF2B5EF4-FFF2-40B4-BE49-F238E27FC236}">
              <a16:creationId xmlns:a16="http://schemas.microsoft.com/office/drawing/2014/main" id="{848CED17-423A-40BE-9237-14617B751E3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40" name="Text Box 46">
          <a:extLst>
            <a:ext uri="{FF2B5EF4-FFF2-40B4-BE49-F238E27FC236}">
              <a16:creationId xmlns:a16="http://schemas.microsoft.com/office/drawing/2014/main" id="{239028A2-F515-4D6A-9A47-2C63EF10DD9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41" name="Text Box 43">
          <a:extLst>
            <a:ext uri="{FF2B5EF4-FFF2-40B4-BE49-F238E27FC236}">
              <a16:creationId xmlns:a16="http://schemas.microsoft.com/office/drawing/2014/main" id="{997AC368-E2CC-4C89-B981-7EB5EF75306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180A5904-7A95-4E19-ABF1-3FD96B3E4A8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43" name="Text Box 43">
          <a:extLst>
            <a:ext uri="{FF2B5EF4-FFF2-40B4-BE49-F238E27FC236}">
              <a16:creationId xmlns:a16="http://schemas.microsoft.com/office/drawing/2014/main" id="{45D2B832-6725-43EC-AC91-873EFD63C8D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4" name="Text Box 68">
          <a:extLst>
            <a:ext uri="{FF2B5EF4-FFF2-40B4-BE49-F238E27FC236}">
              <a16:creationId xmlns:a16="http://schemas.microsoft.com/office/drawing/2014/main" id="{B478A43A-4DA7-470B-B3E4-1D808ACDCBD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5" name="Text Box 69">
          <a:extLst>
            <a:ext uri="{FF2B5EF4-FFF2-40B4-BE49-F238E27FC236}">
              <a16:creationId xmlns:a16="http://schemas.microsoft.com/office/drawing/2014/main" id="{377A54CA-55C9-41A3-8368-47949CEB72B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6" name="Text Box 70">
          <a:extLst>
            <a:ext uri="{FF2B5EF4-FFF2-40B4-BE49-F238E27FC236}">
              <a16:creationId xmlns:a16="http://schemas.microsoft.com/office/drawing/2014/main" id="{2E1C484E-3ECC-4046-AFC3-3F1458D3F34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7" name="Text Box 71">
          <a:extLst>
            <a:ext uri="{FF2B5EF4-FFF2-40B4-BE49-F238E27FC236}">
              <a16:creationId xmlns:a16="http://schemas.microsoft.com/office/drawing/2014/main" id="{8D8D6EC1-F8FC-482B-A8FE-4D1259221CD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8" name="Text Box 72">
          <a:extLst>
            <a:ext uri="{FF2B5EF4-FFF2-40B4-BE49-F238E27FC236}">
              <a16:creationId xmlns:a16="http://schemas.microsoft.com/office/drawing/2014/main" id="{61A252B3-AB99-4C02-9B41-041187436E0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49" name="Text Box 73">
          <a:extLst>
            <a:ext uri="{FF2B5EF4-FFF2-40B4-BE49-F238E27FC236}">
              <a16:creationId xmlns:a16="http://schemas.microsoft.com/office/drawing/2014/main" id="{35A61652-DE0E-4B67-B32C-85C6C9BFBA5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BD0F3A25-817D-4554-B3EC-14AEF3279EA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51" name="Text Box 43">
          <a:extLst>
            <a:ext uri="{FF2B5EF4-FFF2-40B4-BE49-F238E27FC236}">
              <a16:creationId xmlns:a16="http://schemas.microsoft.com/office/drawing/2014/main" id="{79483590-124F-4FFE-9349-644EA4F85FB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52" name="Text Box 46">
          <a:extLst>
            <a:ext uri="{FF2B5EF4-FFF2-40B4-BE49-F238E27FC236}">
              <a16:creationId xmlns:a16="http://schemas.microsoft.com/office/drawing/2014/main" id="{105204DA-D830-4D9A-8EBF-B0553EBEC0B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53" name="Text Box 43">
          <a:extLst>
            <a:ext uri="{FF2B5EF4-FFF2-40B4-BE49-F238E27FC236}">
              <a16:creationId xmlns:a16="http://schemas.microsoft.com/office/drawing/2014/main" id="{5D36D901-CEDA-49E6-8979-7785483DBDD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54" name="Text Box 10">
          <a:extLst>
            <a:ext uri="{FF2B5EF4-FFF2-40B4-BE49-F238E27FC236}">
              <a16:creationId xmlns:a16="http://schemas.microsoft.com/office/drawing/2014/main" id="{A8864687-F4F0-4EFA-80BF-A68FC989560B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55" name="Text Box 11">
          <a:extLst>
            <a:ext uri="{FF2B5EF4-FFF2-40B4-BE49-F238E27FC236}">
              <a16:creationId xmlns:a16="http://schemas.microsoft.com/office/drawing/2014/main" id="{F581E085-2B3B-4262-8A9C-B4B8DF00FEC3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56" name="Text Box 65">
          <a:extLst>
            <a:ext uri="{FF2B5EF4-FFF2-40B4-BE49-F238E27FC236}">
              <a16:creationId xmlns:a16="http://schemas.microsoft.com/office/drawing/2014/main" id="{206FD574-9E3B-4731-A7B5-1C7A7C29F84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57" name="Text Box 91">
          <a:extLst>
            <a:ext uri="{FF2B5EF4-FFF2-40B4-BE49-F238E27FC236}">
              <a16:creationId xmlns:a16="http://schemas.microsoft.com/office/drawing/2014/main" id="{1E8FF5FD-C431-41EF-87AE-FDC7C2CEE10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58" name="Text Box 65">
          <a:extLst>
            <a:ext uri="{FF2B5EF4-FFF2-40B4-BE49-F238E27FC236}">
              <a16:creationId xmlns:a16="http://schemas.microsoft.com/office/drawing/2014/main" id="{F349E982-7394-4999-A006-63AB050A0B7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59" name="Text Box 91">
          <a:extLst>
            <a:ext uri="{FF2B5EF4-FFF2-40B4-BE49-F238E27FC236}">
              <a16:creationId xmlns:a16="http://schemas.microsoft.com/office/drawing/2014/main" id="{0386DEFE-7D2F-425A-A6F9-5FDFBBD6BED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60" name="Text Box 46">
          <a:extLst>
            <a:ext uri="{FF2B5EF4-FFF2-40B4-BE49-F238E27FC236}">
              <a16:creationId xmlns:a16="http://schemas.microsoft.com/office/drawing/2014/main" id="{F118A0CA-5422-4518-AA8E-FD28F6CB3D65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E0684EC4-7290-4F94-BEC4-DA481AD1573B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2" name="Text Box 68">
          <a:extLst>
            <a:ext uri="{FF2B5EF4-FFF2-40B4-BE49-F238E27FC236}">
              <a16:creationId xmlns:a16="http://schemas.microsoft.com/office/drawing/2014/main" id="{463F200D-7D56-4E64-8222-076C0C3C8B4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3" name="Text Box 69">
          <a:extLst>
            <a:ext uri="{FF2B5EF4-FFF2-40B4-BE49-F238E27FC236}">
              <a16:creationId xmlns:a16="http://schemas.microsoft.com/office/drawing/2014/main" id="{009DA716-FEB6-4580-A814-A44AAEB309C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4" name="Text Box 70">
          <a:extLst>
            <a:ext uri="{FF2B5EF4-FFF2-40B4-BE49-F238E27FC236}">
              <a16:creationId xmlns:a16="http://schemas.microsoft.com/office/drawing/2014/main" id="{AD84694E-F6A4-48B5-B060-9235D98705A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5" name="Text Box 71">
          <a:extLst>
            <a:ext uri="{FF2B5EF4-FFF2-40B4-BE49-F238E27FC236}">
              <a16:creationId xmlns:a16="http://schemas.microsoft.com/office/drawing/2014/main" id="{FD937CEF-19EE-4524-B8E7-0E64267E117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6" name="Text Box 72">
          <a:extLst>
            <a:ext uri="{FF2B5EF4-FFF2-40B4-BE49-F238E27FC236}">
              <a16:creationId xmlns:a16="http://schemas.microsoft.com/office/drawing/2014/main" id="{52F6F4B8-9D5E-4FBA-A27E-E696362C43B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67" name="Text Box 73">
          <a:extLst>
            <a:ext uri="{FF2B5EF4-FFF2-40B4-BE49-F238E27FC236}">
              <a16:creationId xmlns:a16="http://schemas.microsoft.com/office/drawing/2014/main" id="{4E6B9A0B-65D5-49F9-88D0-52FA8E9D188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68" name="Text Box 46">
          <a:extLst>
            <a:ext uri="{FF2B5EF4-FFF2-40B4-BE49-F238E27FC236}">
              <a16:creationId xmlns:a16="http://schemas.microsoft.com/office/drawing/2014/main" id="{B7019B40-7A7A-4A19-9E9C-493B573AB36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69" name="Text Box 43">
          <a:extLst>
            <a:ext uri="{FF2B5EF4-FFF2-40B4-BE49-F238E27FC236}">
              <a16:creationId xmlns:a16="http://schemas.microsoft.com/office/drawing/2014/main" id="{DEE12497-766B-4BE0-8CA8-6A2DE8F6964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70" name="Text Box 46">
          <a:extLst>
            <a:ext uri="{FF2B5EF4-FFF2-40B4-BE49-F238E27FC236}">
              <a16:creationId xmlns:a16="http://schemas.microsoft.com/office/drawing/2014/main" id="{BC408556-66B9-4ACA-8BCA-905097B721F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71" name="Text Box 43">
          <a:extLst>
            <a:ext uri="{FF2B5EF4-FFF2-40B4-BE49-F238E27FC236}">
              <a16:creationId xmlns:a16="http://schemas.microsoft.com/office/drawing/2014/main" id="{9EA46C8F-19A7-4DD8-B432-F105FF02F43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2" name="Text Box 68">
          <a:extLst>
            <a:ext uri="{FF2B5EF4-FFF2-40B4-BE49-F238E27FC236}">
              <a16:creationId xmlns:a16="http://schemas.microsoft.com/office/drawing/2014/main" id="{956F9469-BDD0-4690-A1D2-A0EC380AC64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3" name="Text Box 69">
          <a:extLst>
            <a:ext uri="{FF2B5EF4-FFF2-40B4-BE49-F238E27FC236}">
              <a16:creationId xmlns:a16="http://schemas.microsoft.com/office/drawing/2014/main" id="{37E00CB1-624A-46A9-9C21-AF467FB8E6D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4" name="Text Box 70">
          <a:extLst>
            <a:ext uri="{FF2B5EF4-FFF2-40B4-BE49-F238E27FC236}">
              <a16:creationId xmlns:a16="http://schemas.microsoft.com/office/drawing/2014/main" id="{10428055-C8D0-4B2F-BB46-21970CA688D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5" name="Text Box 71">
          <a:extLst>
            <a:ext uri="{FF2B5EF4-FFF2-40B4-BE49-F238E27FC236}">
              <a16:creationId xmlns:a16="http://schemas.microsoft.com/office/drawing/2014/main" id="{1E378818-6F48-4DA6-8BD4-358098C0691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6" name="Text Box 72">
          <a:extLst>
            <a:ext uri="{FF2B5EF4-FFF2-40B4-BE49-F238E27FC236}">
              <a16:creationId xmlns:a16="http://schemas.microsoft.com/office/drawing/2014/main" id="{A5E17BB4-3DC0-418B-88E2-623E7AE001C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077" name="Text Box 73">
          <a:extLst>
            <a:ext uri="{FF2B5EF4-FFF2-40B4-BE49-F238E27FC236}">
              <a16:creationId xmlns:a16="http://schemas.microsoft.com/office/drawing/2014/main" id="{12F9B63E-3E2D-4AA7-9C2C-83ECCB65A0D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78" name="Text Box 46">
          <a:extLst>
            <a:ext uri="{FF2B5EF4-FFF2-40B4-BE49-F238E27FC236}">
              <a16:creationId xmlns:a16="http://schemas.microsoft.com/office/drawing/2014/main" id="{8079495B-7520-4EDA-8FF9-C0B40FE64C2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79" name="Text Box 43">
          <a:extLst>
            <a:ext uri="{FF2B5EF4-FFF2-40B4-BE49-F238E27FC236}">
              <a16:creationId xmlns:a16="http://schemas.microsoft.com/office/drawing/2014/main" id="{F2696D0B-B3F0-429C-82BA-A6731CFC8BD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80" name="Text Box 46">
          <a:extLst>
            <a:ext uri="{FF2B5EF4-FFF2-40B4-BE49-F238E27FC236}">
              <a16:creationId xmlns:a16="http://schemas.microsoft.com/office/drawing/2014/main" id="{064420E1-DABE-4C49-AE51-FB1EDE66814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81" name="Text Box 43">
          <a:extLst>
            <a:ext uri="{FF2B5EF4-FFF2-40B4-BE49-F238E27FC236}">
              <a16:creationId xmlns:a16="http://schemas.microsoft.com/office/drawing/2014/main" id="{38A0351B-ACA1-4108-A152-D7A5C26FC23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2" name="Text Box 68">
          <a:extLst>
            <a:ext uri="{FF2B5EF4-FFF2-40B4-BE49-F238E27FC236}">
              <a16:creationId xmlns:a16="http://schemas.microsoft.com/office/drawing/2014/main" id="{A17AC5EF-B9C3-4DD8-9F14-53ED8842561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3" name="Text Box 69">
          <a:extLst>
            <a:ext uri="{FF2B5EF4-FFF2-40B4-BE49-F238E27FC236}">
              <a16:creationId xmlns:a16="http://schemas.microsoft.com/office/drawing/2014/main" id="{1D783C6F-4261-430F-AD5E-DE18CEB6FD6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4" name="Text Box 70">
          <a:extLst>
            <a:ext uri="{FF2B5EF4-FFF2-40B4-BE49-F238E27FC236}">
              <a16:creationId xmlns:a16="http://schemas.microsoft.com/office/drawing/2014/main" id="{16D57574-5FBC-450C-BEAE-24AA70F956A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5" name="Text Box 71">
          <a:extLst>
            <a:ext uri="{FF2B5EF4-FFF2-40B4-BE49-F238E27FC236}">
              <a16:creationId xmlns:a16="http://schemas.microsoft.com/office/drawing/2014/main" id="{A58DEB19-6437-4ECA-84B2-6FB8A200193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6" name="Text Box 72">
          <a:extLst>
            <a:ext uri="{FF2B5EF4-FFF2-40B4-BE49-F238E27FC236}">
              <a16:creationId xmlns:a16="http://schemas.microsoft.com/office/drawing/2014/main" id="{E2CDB8AF-8295-4B3D-A9BF-7BBD29B3D92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087" name="Text Box 73">
          <a:extLst>
            <a:ext uri="{FF2B5EF4-FFF2-40B4-BE49-F238E27FC236}">
              <a16:creationId xmlns:a16="http://schemas.microsoft.com/office/drawing/2014/main" id="{DA9ADBCA-1202-4CB1-B761-AF76872F684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88" name="Text Box 46">
          <a:extLst>
            <a:ext uri="{FF2B5EF4-FFF2-40B4-BE49-F238E27FC236}">
              <a16:creationId xmlns:a16="http://schemas.microsoft.com/office/drawing/2014/main" id="{C16F539B-545C-40CD-9621-4F2D6EB18C8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89" name="Text Box 43">
          <a:extLst>
            <a:ext uri="{FF2B5EF4-FFF2-40B4-BE49-F238E27FC236}">
              <a16:creationId xmlns:a16="http://schemas.microsoft.com/office/drawing/2014/main" id="{0FCE6BFA-C3B6-4300-BBCD-53B9CFE26A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90" name="Text Box 46">
          <a:extLst>
            <a:ext uri="{FF2B5EF4-FFF2-40B4-BE49-F238E27FC236}">
              <a16:creationId xmlns:a16="http://schemas.microsoft.com/office/drawing/2014/main" id="{CB1103F5-63FE-43BB-849E-E65DB04093E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091" name="Text Box 43">
          <a:extLst>
            <a:ext uri="{FF2B5EF4-FFF2-40B4-BE49-F238E27FC236}">
              <a16:creationId xmlns:a16="http://schemas.microsoft.com/office/drawing/2014/main" id="{30AAF229-6732-430B-A080-12DB039201B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47E25DB9-E880-4E7C-A620-36D710BEF9B7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093" name="Text Box 11">
          <a:extLst>
            <a:ext uri="{FF2B5EF4-FFF2-40B4-BE49-F238E27FC236}">
              <a16:creationId xmlns:a16="http://schemas.microsoft.com/office/drawing/2014/main" id="{E3C118EF-DE53-4B80-AF9E-6B26D4C19FCA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94" name="Text Box 65">
          <a:extLst>
            <a:ext uri="{FF2B5EF4-FFF2-40B4-BE49-F238E27FC236}">
              <a16:creationId xmlns:a16="http://schemas.microsoft.com/office/drawing/2014/main" id="{605B5561-45BF-408D-8407-3D9F4B6BE40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95" name="Text Box 91">
          <a:extLst>
            <a:ext uri="{FF2B5EF4-FFF2-40B4-BE49-F238E27FC236}">
              <a16:creationId xmlns:a16="http://schemas.microsoft.com/office/drawing/2014/main" id="{4D1997E8-975A-405D-9326-D02FBBB7ACC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96" name="Text Box 65">
          <a:extLst>
            <a:ext uri="{FF2B5EF4-FFF2-40B4-BE49-F238E27FC236}">
              <a16:creationId xmlns:a16="http://schemas.microsoft.com/office/drawing/2014/main" id="{C3D90B4F-61D9-422B-B17B-DE51CC82DC1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E8A5CB53-5C02-4155-A5E5-CC4532A646F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98" name="Text Box 46">
          <a:extLst>
            <a:ext uri="{FF2B5EF4-FFF2-40B4-BE49-F238E27FC236}">
              <a16:creationId xmlns:a16="http://schemas.microsoft.com/office/drawing/2014/main" id="{0FA16EE8-C7C7-4C85-A01E-A989833A8D47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099" name="Text Box 43">
          <a:extLst>
            <a:ext uri="{FF2B5EF4-FFF2-40B4-BE49-F238E27FC236}">
              <a16:creationId xmlns:a16="http://schemas.microsoft.com/office/drawing/2014/main" id="{6FA19EEF-AFA9-4341-AFF2-2939F2882A7C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0" name="Text Box 68">
          <a:extLst>
            <a:ext uri="{FF2B5EF4-FFF2-40B4-BE49-F238E27FC236}">
              <a16:creationId xmlns:a16="http://schemas.microsoft.com/office/drawing/2014/main" id="{73B8886A-1D5D-442D-88A1-7CF325C6799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1" name="Text Box 69">
          <a:extLst>
            <a:ext uri="{FF2B5EF4-FFF2-40B4-BE49-F238E27FC236}">
              <a16:creationId xmlns:a16="http://schemas.microsoft.com/office/drawing/2014/main" id="{D2A80C7D-7F43-4D5B-BC66-CB1D27EC81A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2" name="Text Box 70">
          <a:extLst>
            <a:ext uri="{FF2B5EF4-FFF2-40B4-BE49-F238E27FC236}">
              <a16:creationId xmlns:a16="http://schemas.microsoft.com/office/drawing/2014/main" id="{07F2A4E1-DC4F-4581-9120-7B64A56D010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3" name="Text Box 71">
          <a:extLst>
            <a:ext uri="{FF2B5EF4-FFF2-40B4-BE49-F238E27FC236}">
              <a16:creationId xmlns:a16="http://schemas.microsoft.com/office/drawing/2014/main" id="{088FE820-E99F-4E40-9BD5-02F93C325A8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4" name="Text Box 72">
          <a:extLst>
            <a:ext uri="{FF2B5EF4-FFF2-40B4-BE49-F238E27FC236}">
              <a16:creationId xmlns:a16="http://schemas.microsoft.com/office/drawing/2014/main" id="{97D4CDA5-474A-40B8-B497-6557CDA4CC5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05" name="Text Box 73">
          <a:extLst>
            <a:ext uri="{FF2B5EF4-FFF2-40B4-BE49-F238E27FC236}">
              <a16:creationId xmlns:a16="http://schemas.microsoft.com/office/drawing/2014/main" id="{4D707160-12A1-4060-A53C-B586C1B8F00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6B4A615E-3D45-48FB-982F-DDB611A5195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07" name="Text Box 43">
          <a:extLst>
            <a:ext uri="{FF2B5EF4-FFF2-40B4-BE49-F238E27FC236}">
              <a16:creationId xmlns:a16="http://schemas.microsoft.com/office/drawing/2014/main" id="{3F402467-0D82-40B6-9B04-3FED3BEEAB6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5DB7A41A-8E9E-4DAC-ACE6-BD571CAF120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09" name="Text Box 43">
          <a:extLst>
            <a:ext uri="{FF2B5EF4-FFF2-40B4-BE49-F238E27FC236}">
              <a16:creationId xmlns:a16="http://schemas.microsoft.com/office/drawing/2014/main" id="{5F569680-D79C-4B01-8923-B6B52792BD8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0" name="Text Box 68">
          <a:extLst>
            <a:ext uri="{FF2B5EF4-FFF2-40B4-BE49-F238E27FC236}">
              <a16:creationId xmlns:a16="http://schemas.microsoft.com/office/drawing/2014/main" id="{A950FB23-7C49-40BF-9D48-A5BF0BC2C89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1" name="Text Box 69">
          <a:extLst>
            <a:ext uri="{FF2B5EF4-FFF2-40B4-BE49-F238E27FC236}">
              <a16:creationId xmlns:a16="http://schemas.microsoft.com/office/drawing/2014/main" id="{23B75FF6-D47B-4384-B58C-DCA79240226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2" name="Text Box 70">
          <a:extLst>
            <a:ext uri="{FF2B5EF4-FFF2-40B4-BE49-F238E27FC236}">
              <a16:creationId xmlns:a16="http://schemas.microsoft.com/office/drawing/2014/main" id="{8526F626-453C-4FB6-A3C0-4E2E26F09C7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3" name="Text Box 71">
          <a:extLst>
            <a:ext uri="{FF2B5EF4-FFF2-40B4-BE49-F238E27FC236}">
              <a16:creationId xmlns:a16="http://schemas.microsoft.com/office/drawing/2014/main" id="{CD2F8CA7-7026-4480-82B1-588FB6184E9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4" name="Text Box 72">
          <a:extLst>
            <a:ext uri="{FF2B5EF4-FFF2-40B4-BE49-F238E27FC236}">
              <a16:creationId xmlns:a16="http://schemas.microsoft.com/office/drawing/2014/main" id="{50E53656-D45F-446D-A050-25F22D75AEB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15" name="Text Box 73">
          <a:extLst>
            <a:ext uri="{FF2B5EF4-FFF2-40B4-BE49-F238E27FC236}">
              <a16:creationId xmlns:a16="http://schemas.microsoft.com/office/drawing/2014/main" id="{6B079E2C-2346-4830-A3AF-6577F9E398A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16" name="Text Box 46">
          <a:extLst>
            <a:ext uri="{FF2B5EF4-FFF2-40B4-BE49-F238E27FC236}">
              <a16:creationId xmlns:a16="http://schemas.microsoft.com/office/drawing/2014/main" id="{AEACB133-21A1-4B17-B115-D7BB2AF7FB0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17" name="Text Box 43">
          <a:extLst>
            <a:ext uri="{FF2B5EF4-FFF2-40B4-BE49-F238E27FC236}">
              <a16:creationId xmlns:a16="http://schemas.microsoft.com/office/drawing/2014/main" id="{6F22B7A9-726C-41A6-BB18-920AB70716C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04694ABD-2EEB-4BEF-9470-35DAC27A612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8EAA961B-40EC-423F-A9ED-5A92DC13AA0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80CE8B72-0004-4D9B-9C58-BBAB7A06479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3BCF313C-05A9-4620-93B3-64CD1A907D5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00F928C2-DFC7-446A-BCAB-818092C3778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08844F81-6AC1-45E9-A1D6-56458BC4C2E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3E857ED7-F3E1-4DF8-B2BD-5577E6D764C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8B94D54B-2906-423A-879F-670FCAFC7F6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26" name="Text Box 46">
          <a:extLst>
            <a:ext uri="{FF2B5EF4-FFF2-40B4-BE49-F238E27FC236}">
              <a16:creationId xmlns:a16="http://schemas.microsoft.com/office/drawing/2014/main" id="{3BF376EA-74BF-4B33-BDF0-D0900A1BBF2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F8CBA8A3-5F48-41FB-9138-FDE8CC7C99B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D58D74CF-F963-44FA-80E5-E93F276A6EA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29" name="Text Box 43">
          <a:extLst>
            <a:ext uri="{FF2B5EF4-FFF2-40B4-BE49-F238E27FC236}">
              <a16:creationId xmlns:a16="http://schemas.microsoft.com/office/drawing/2014/main" id="{FE544DF8-768F-4727-ACA9-0A28A9D7D4D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30" name="Text Box 65">
          <a:extLst>
            <a:ext uri="{FF2B5EF4-FFF2-40B4-BE49-F238E27FC236}">
              <a16:creationId xmlns:a16="http://schemas.microsoft.com/office/drawing/2014/main" id="{749AB01D-D2ED-4736-8B6A-37AC0035460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1D26057A-06AE-4542-8967-2FA75BF33CF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32" name="Text Box 65">
          <a:extLst>
            <a:ext uri="{FF2B5EF4-FFF2-40B4-BE49-F238E27FC236}">
              <a16:creationId xmlns:a16="http://schemas.microsoft.com/office/drawing/2014/main" id="{0B3CACFD-9767-444C-9374-914414D7AA0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33" name="Text Box 91">
          <a:extLst>
            <a:ext uri="{FF2B5EF4-FFF2-40B4-BE49-F238E27FC236}">
              <a16:creationId xmlns:a16="http://schemas.microsoft.com/office/drawing/2014/main" id="{D219FEC9-E666-4F89-ABEA-2D8D43B1297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34" name="Text Box 46">
          <a:extLst>
            <a:ext uri="{FF2B5EF4-FFF2-40B4-BE49-F238E27FC236}">
              <a16:creationId xmlns:a16="http://schemas.microsoft.com/office/drawing/2014/main" id="{2EF063B1-E5FD-4F43-A8FF-75908A44FC51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E06A5280-9015-4142-8FBA-342C5B3E265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36" name="Text Box 68">
          <a:extLst>
            <a:ext uri="{FF2B5EF4-FFF2-40B4-BE49-F238E27FC236}">
              <a16:creationId xmlns:a16="http://schemas.microsoft.com/office/drawing/2014/main" id="{C25005F1-7C2C-417A-80EA-77E0C0F18C1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37" name="Text Box 69">
          <a:extLst>
            <a:ext uri="{FF2B5EF4-FFF2-40B4-BE49-F238E27FC236}">
              <a16:creationId xmlns:a16="http://schemas.microsoft.com/office/drawing/2014/main" id="{15189C75-513B-4E4F-A035-5E3D517D6E9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38" name="Text Box 70">
          <a:extLst>
            <a:ext uri="{FF2B5EF4-FFF2-40B4-BE49-F238E27FC236}">
              <a16:creationId xmlns:a16="http://schemas.microsoft.com/office/drawing/2014/main" id="{B40A9C92-68DB-41E1-9E0B-06FAAEBDC04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39" name="Text Box 71">
          <a:extLst>
            <a:ext uri="{FF2B5EF4-FFF2-40B4-BE49-F238E27FC236}">
              <a16:creationId xmlns:a16="http://schemas.microsoft.com/office/drawing/2014/main" id="{6F6EBDDB-559C-446E-8E63-5E7A2065067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0" name="Text Box 72">
          <a:extLst>
            <a:ext uri="{FF2B5EF4-FFF2-40B4-BE49-F238E27FC236}">
              <a16:creationId xmlns:a16="http://schemas.microsoft.com/office/drawing/2014/main" id="{AA29EC59-123F-4010-A371-A448F5FBD8F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1" name="Text Box 73">
          <a:extLst>
            <a:ext uri="{FF2B5EF4-FFF2-40B4-BE49-F238E27FC236}">
              <a16:creationId xmlns:a16="http://schemas.microsoft.com/office/drawing/2014/main" id="{6442EBE3-2B3B-4CC3-AC91-3032E2D02A7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42" name="Text Box 46">
          <a:extLst>
            <a:ext uri="{FF2B5EF4-FFF2-40B4-BE49-F238E27FC236}">
              <a16:creationId xmlns:a16="http://schemas.microsoft.com/office/drawing/2014/main" id="{A7B6D54A-1137-4C17-AA93-B6F10785D1D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AA79785A-28C0-4CE9-988A-43C6688ECC3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44" name="Text Box 46">
          <a:extLst>
            <a:ext uri="{FF2B5EF4-FFF2-40B4-BE49-F238E27FC236}">
              <a16:creationId xmlns:a16="http://schemas.microsoft.com/office/drawing/2014/main" id="{E7625DEA-0A0F-466A-BC19-DB9C5B002D0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45" name="Text Box 43">
          <a:extLst>
            <a:ext uri="{FF2B5EF4-FFF2-40B4-BE49-F238E27FC236}">
              <a16:creationId xmlns:a16="http://schemas.microsoft.com/office/drawing/2014/main" id="{09B550C0-FAED-411E-B3BF-F1EC21FDA85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6" name="Text Box 68">
          <a:extLst>
            <a:ext uri="{FF2B5EF4-FFF2-40B4-BE49-F238E27FC236}">
              <a16:creationId xmlns:a16="http://schemas.microsoft.com/office/drawing/2014/main" id="{F24A8A37-14C0-4BCB-B1CA-B5D395A7A96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7" name="Text Box 69">
          <a:extLst>
            <a:ext uri="{FF2B5EF4-FFF2-40B4-BE49-F238E27FC236}">
              <a16:creationId xmlns:a16="http://schemas.microsoft.com/office/drawing/2014/main" id="{2F0F172B-8D11-4F7B-B4AD-8960AEE90C2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8" name="Text Box 70">
          <a:extLst>
            <a:ext uri="{FF2B5EF4-FFF2-40B4-BE49-F238E27FC236}">
              <a16:creationId xmlns:a16="http://schemas.microsoft.com/office/drawing/2014/main" id="{678D27AD-85D5-406A-ABF2-B8D23A516B8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49" name="Text Box 71">
          <a:extLst>
            <a:ext uri="{FF2B5EF4-FFF2-40B4-BE49-F238E27FC236}">
              <a16:creationId xmlns:a16="http://schemas.microsoft.com/office/drawing/2014/main" id="{77C191B4-D8D9-4058-B5A6-39647D5E342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50" name="Text Box 72">
          <a:extLst>
            <a:ext uri="{FF2B5EF4-FFF2-40B4-BE49-F238E27FC236}">
              <a16:creationId xmlns:a16="http://schemas.microsoft.com/office/drawing/2014/main" id="{15E0F15F-9AB1-48CB-8EBE-A621B1A95AB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51" name="Text Box 73">
          <a:extLst>
            <a:ext uri="{FF2B5EF4-FFF2-40B4-BE49-F238E27FC236}">
              <a16:creationId xmlns:a16="http://schemas.microsoft.com/office/drawing/2014/main" id="{FDA0DEF2-1CAC-4978-B810-47675CBEE42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076270A9-0CBF-40E2-A780-4B186C7E338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D50B56CC-DD97-4C26-9479-93E70E1A1D7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54" name="Text Box 46">
          <a:extLst>
            <a:ext uri="{FF2B5EF4-FFF2-40B4-BE49-F238E27FC236}">
              <a16:creationId xmlns:a16="http://schemas.microsoft.com/office/drawing/2014/main" id="{D3A45C0B-DB37-4B5F-B247-B2C3E0493DB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5" name="Text Box 68">
          <a:extLst>
            <a:ext uri="{FF2B5EF4-FFF2-40B4-BE49-F238E27FC236}">
              <a16:creationId xmlns:a16="http://schemas.microsoft.com/office/drawing/2014/main" id="{1AEF5885-12AF-4EAE-8A2E-24639A11D18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6" name="Text Box 69">
          <a:extLst>
            <a:ext uri="{FF2B5EF4-FFF2-40B4-BE49-F238E27FC236}">
              <a16:creationId xmlns:a16="http://schemas.microsoft.com/office/drawing/2014/main" id="{85320A74-7FC0-46C0-AFF7-8E0E4448338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7" name="Text Box 70">
          <a:extLst>
            <a:ext uri="{FF2B5EF4-FFF2-40B4-BE49-F238E27FC236}">
              <a16:creationId xmlns:a16="http://schemas.microsoft.com/office/drawing/2014/main" id="{7CDE3841-F597-4E83-911D-BCCC32A22EB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8" name="Text Box 71">
          <a:extLst>
            <a:ext uri="{FF2B5EF4-FFF2-40B4-BE49-F238E27FC236}">
              <a16:creationId xmlns:a16="http://schemas.microsoft.com/office/drawing/2014/main" id="{25A3EA57-4D43-4DBE-AEBC-AF022893D36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59" name="Text Box 72">
          <a:extLst>
            <a:ext uri="{FF2B5EF4-FFF2-40B4-BE49-F238E27FC236}">
              <a16:creationId xmlns:a16="http://schemas.microsoft.com/office/drawing/2014/main" id="{3E3CB569-3600-424F-B5C5-7467875F435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60" name="Text Box 73">
          <a:extLst>
            <a:ext uri="{FF2B5EF4-FFF2-40B4-BE49-F238E27FC236}">
              <a16:creationId xmlns:a16="http://schemas.microsoft.com/office/drawing/2014/main" id="{2A25CDE2-53AC-42AD-8AB8-8BB17C16CB3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5EA85F8E-5084-4046-BC7B-2D387BDAB17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2" name="Text Box 43">
          <a:extLst>
            <a:ext uri="{FF2B5EF4-FFF2-40B4-BE49-F238E27FC236}">
              <a16:creationId xmlns:a16="http://schemas.microsoft.com/office/drawing/2014/main" id="{8857B48D-5A95-4BFA-805D-233612855EE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DE0F63E3-A1E8-4EB8-95B2-76397C1FB14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A1FFA713-8FD8-47B6-97B0-EA48CCDECEE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7302C7BE-D9DF-4585-93AE-E97F06E26838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8D8B514B-F85A-4789-8FBC-CCBBA0F88F4B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67" name="Text Box 65">
          <a:extLst>
            <a:ext uri="{FF2B5EF4-FFF2-40B4-BE49-F238E27FC236}">
              <a16:creationId xmlns:a16="http://schemas.microsoft.com/office/drawing/2014/main" id="{57EC0886-70C4-430A-87B2-9CE00802D23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68" name="Text Box 91">
          <a:extLst>
            <a:ext uri="{FF2B5EF4-FFF2-40B4-BE49-F238E27FC236}">
              <a16:creationId xmlns:a16="http://schemas.microsoft.com/office/drawing/2014/main" id="{AA3F4EE7-CB7A-4A20-96F9-AF4604F64D7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69" name="Text Box 65">
          <a:extLst>
            <a:ext uri="{FF2B5EF4-FFF2-40B4-BE49-F238E27FC236}">
              <a16:creationId xmlns:a16="http://schemas.microsoft.com/office/drawing/2014/main" id="{EC0225DF-719A-4514-A878-BB254101695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170" name="Text Box 91">
          <a:extLst>
            <a:ext uri="{FF2B5EF4-FFF2-40B4-BE49-F238E27FC236}">
              <a16:creationId xmlns:a16="http://schemas.microsoft.com/office/drawing/2014/main" id="{0AD825B0-3295-4231-B973-046D57E557C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71" name="Text Box 46">
          <a:extLst>
            <a:ext uri="{FF2B5EF4-FFF2-40B4-BE49-F238E27FC236}">
              <a16:creationId xmlns:a16="http://schemas.microsoft.com/office/drawing/2014/main" id="{D4F56047-2F51-4CAC-8A83-891C50856E06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172" name="Text Box 43">
          <a:extLst>
            <a:ext uri="{FF2B5EF4-FFF2-40B4-BE49-F238E27FC236}">
              <a16:creationId xmlns:a16="http://schemas.microsoft.com/office/drawing/2014/main" id="{5037B281-51DD-4D0A-871B-A08666AD2A7E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3" name="Text Box 68">
          <a:extLst>
            <a:ext uri="{FF2B5EF4-FFF2-40B4-BE49-F238E27FC236}">
              <a16:creationId xmlns:a16="http://schemas.microsoft.com/office/drawing/2014/main" id="{D398D7DF-4C87-407E-A4F6-D18D9467823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4" name="Text Box 69">
          <a:extLst>
            <a:ext uri="{FF2B5EF4-FFF2-40B4-BE49-F238E27FC236}">
              <a16:creationId xmlns:a16="http://schemas.microsoft.com/office/drawing/2014/main" id="{F1037E2A-0A3C-463D-AE36-990A16F91F4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5" name="Text Box 70">
          <a:extLst>
            <a:ext uri="{FF2B5EF4-FFF2-40B4-BE49-F238E27FC236}">
              <a16:creationId xmlns:a16="http://schemas.microsoft.com/office/drawing/2014/main" id="{B3779087-824D-4D11-AF8E-17D87FACEBC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6" name="Text Box 71">
          <a:extLst>
            <a:ext uri="{FF2B5EF4-FFF2-40B4-BE49-F238E27FC236}">
              <a16:creationId xmlns:a16="http://schemas.microsoft.com/office/drawing/2014/main" id="{8647938F-833C-421A-A6F3-B393281ACF1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7" name="Text Box 72">
          <a:extLst>
            <a:ext uri="{FF2B5EF4-FFF2-40B4-BE49-F238E27FC236}">
              <a16:creationId xmlns:a16="http://schemas.microsoft.com/office/drawing/2014/main" id="{9FFDB7A5-D01F-4D41-B133-C3CCF53C22E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78" name="Text Box 73">
          <a:extLst>
            <a:ext uri="{FF2B5EF4-FFF2-40B4-BE49-F238E27FC236}">
              <a16:creationId xmlns:a16="http://schemas.microsoft.com/office/drawing/2014/main" id="{F8761B05-9FB2-4F62-ACDC-D2AF77B586B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79" name="Text Box 46">
          <a:extLst>
            <a:ext uri="{FF2B5EF4-FFF2-40B4-BE49-F238E27FC236}">
              <a16:creationId xmlns:a16="http://schemas.microsoft.com/office/drawing/2014/main" id="{4F5F68B0-D51A-43A4-8140-5961F851CBC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0" name="Text Box 43">
          <a:extLst>
            <a:ext uri="{FF2B5EF4-FFF2-40B4-BE49-F238E27FC236}">
              <a16:creationId xmlns:a16="http://schemas.microsoft.com/office/drawing/2014/main" id="{44ABECD4-B356-43A7-B709-38A41AA1CC0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1" name="Text Box 46">
          <a:extLst>
            <a:ext uri="{FF2B5EF4-FFF2-40B4-BE49-F238E27FC236}">
              <a16:creationId xmlns:a16="http://schemas.microsoft.com/office/drawing/2014/main" id="{EE414C57-6ECE-40CD-B6C9-40F2B5DF24E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2" name="Text Box 43">
          <a:extLst>
            <a:ext uri="{FF2B5EF4-FFF2-40B4-BE49-F238E27FC236}">
              <a16:creationId xmlns:a16="http://schemas.microsoft.com/office/drawing/2014/main" id="{77E0CC9A-CD9C-4F36-A680-AB91AA5F81E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CD11DECF-3511-45B2-B2B5-F9782178B17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E66F768A-7FED-4E0E-9A80-F7B1A02F136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B6FCE8B1-C604-4F6D-8CC4-29EB8D438E5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5B4D9422-EF0B-4495-9C1D-88883FA0049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F8F2ABB8-F036-48DC-8423-2433E2CE242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D315D93C-24B9-48E6-99B6-B4FD7EF2A8D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89" name="Text Box 46">
          <a:extLst>
            <a:ext uri="{FF2B5EF4-FFF2-40B4-BE49-F238E27FC236}">
              <a16:creationId xmlns:a16="http://schemas.microsoft.com/office/drawing/2014/main" id="{6CD38875-1570-4D7F-9D58-58DC7283FFA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0" name="Text Box 43">
          <a:extLst>
            <a:ext uri="{FF2B5EF4-FFF2-40B4-BE49-F238E27FC236}">
              <a16:creationId xmlns:a16="http://schemas.microsoft.com/office/drawing/2014/main" id="{B7BA66A4-AA52-46F8-82E9-A509780DA4F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id="{C4F6CCC7-6B4D-404D-A5A4-996A8486DD6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060D5D4D-D3F2-41DD-AFE9-5D8F0090BCB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3" name="Text Box 68">
          <a:extLst>
            <a:ext uri="{FF2B5EF4-FFF2-40B4-BE49-F238E27FC236}">
              <a16:creationId xmlns:a16="http://schemas.microsoft.com/office/drawing/2014/main" id="{7E70A360-20E1-484D-9C2C-A592E6A4855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4" name="Text Box 69">
          <a:extLst>
            <a:ext uri="{FF2B5EF4-FFF2-40B4-BE49-F238E27FC236}">
              <a16:creationId xmlns:a16="http://schemas.microsoft.com/office/drawing/2014/main" id="{B87A7282-FBFE-4C28-BC04-49D9068805F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5" name="Text Box 70">
          <a:extLst>
            <a:ext uri="{FF2B5EF4-FFF2-40B4-BE49-F238E27FC236}">
              <a16:creationId xmlns:a16="http://schemas.microsoft.com/office/drawing/2014/main" id="{3F78B426-42BB-4B92-89A4-82AFBF8ABBF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6" name="Text Box 71">
          <a:extLst>
            <a:ext uri="{FF2B5EF4-FFF2-40B4-BE49-F238E27FC236}">
              <a16:creationId xmlns:a16="http://schemas.microsoft.com/office/drawing/2014/main" id="{7462CBB0-BDBD-452A-B87C-29A9A71A4C7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7" name="Text Box 72">
          <a:extLst>
            <a:ext uri="{FF2B5EF4-FFF2-40B4-BE49-F238E27FC236}">
              <a16:creationId xmlns:a16="http://schemas.microsoft.com/office/drawing/2014/main" id="{3AEDB0EC-634C-4B52-9972-5EB751FC6DC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198" name="Text Box 73">
          <a:extLst>
            <a:ext uri="{FF2B5EF4-FFF2-40B4-BE49-F238E27FC236}">
              <a16:creationId xmlns:a16="http://schemas.microsoft.com/office/drawing/2014/main" id="{6C9D8141-56DD-4FA0-A0C6-C55D28E191D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199" name="Text Box 46">
          <a:extLst>
            <a:ext uri="{FF2B5EF4-FFF2-40B4-BE49-F238E27FC236}">
              <a16:creationId xmlns:a16="http://schemas.microsoft.com/office/drawing/2014/main" id="{52B637A3-CDD6-424A-BE8B-5A7AD58306B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0" name="Text Box 43">
          <a:extLst>
            <a:ext uri="{FF2B5EF4-FFF2-40B4-BE49-F238E27FC236}">
              <a16:creationId xmlns:a16="http://schemas.microsoft.com/office/drawing/2014/main" id="{FAF16AE4-747B-4D53-8C1D-594B4DD5AD7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1" name="Text Box 46">
          <a:extLst>
            <a:ext uri="{FF2B5EF4-FFF2-40B4-BE49-F238E27FC236}">
              <a16:creationId xmlns:a16="http://schemas.microsoft.com/office/drawing/2014/main" id="{DD3DEF14-819B-46B0-8157-98F084A0B90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02" name="Text Box 43">
          <a:extLst>
            <a:ext uri="{FF2B5EF4-FFF2-40B4-BE49-F238E27FC236}">
              <a16:creationId xmlns:a16="http://schemas.microsoft.com/office/drawing/2014/main" id="{9A53781E-F33C-4037-AF8E-EAC1DAF5A26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203" name="Text Box 10">
          <a:extLst>
            <a:ext uri="{FF2B5EF4-FFF2-40B4-BE49-F238E27FC236}">
              <a16:creationId xmlns:a16="http://schemas.microsoft.com/office/drawing/2014/main" id="{E6CC7995-FBDC-4E53-98A0-C15D7C2455E4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4" name="Text Box 65">
          <a:extLst>
            <a:ext uri="{FF2B5EF4-FFF2-40B4-BE49-F238E27FC236}">
              <a16:creationId xmlns:a16="http://schemas.microsoft.com/office/drawing/2014/main" id="{EAE44AC3-511E-4ADA-AFDB-15152886035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5" name="Text Box 91">
          <a:extLst>
            <a:ext uri="{FF2B5EF4-FFF2-40B4-BE49-F238E27FC236}">
              <a16:creationId xmlns:a16="http://schemas.microsoft.com/office/drawing/2014/main" id="{9CA712E3-2290-4497-8B63-08475507FA4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06" name="Text Box 65">
          <a:extLst>
            <a:ext uri="{FF2B5EF4-FFF2-40B4-BE49-F238E27FC236}">
              <a16:creationId xmlns:a16="http://schemas.microsoft.com/office/drawing/2014/main" id="{C43BF978-BD3B-4AEE-BF66-C0E69AB5D5A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07" name="Text Box 46">
          <a:extLst>
            <a:ext uri="{FF2B5EF4-FFF2-40B4-BE49-F238E27FC236}">
              <a16:creationId xmlns:a16="http://schemas.microsoft.com/office/drawing/2014/main" id="{D7FA2B79-4115-43E9-B8A0-E4D08E67FA9A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08" name="Text Box 43">
          <a:extLst>
            <a:ext uri="{FF2B5EF4-FFF2-40B4-BE49-F238E27FC236}">
              <a16:creationId xmlns:a16="http://schemas.microsoft.com/office/drawing/2014/main" id="{D4A893CF-F666-4F69-9537-8C4E5CAF8989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09" name="Text Box 68">
          <a:extLst>
            <a:ext uri="{FF2B5EF4-FFF2-40B4-BE49-F238E27FC236}">
              <a16:creationId xmlns:a16="http://schemas.microsoft.com/office/drawing/2014/main" id="{77E2F634-00D5-4ED5-9B7B-09846A4A941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0" name="Text Box 69">
          <a:extLst>
            <a:ext uri="{FF2B5EF4-FFF2-40B4-BE49-F238E27FC236}">
              <a16:creationId xmlns:a16="http://schemas.microsoft.com/office/drawing/2014/main" id="{8D6C817C-5DF1-4864-82C9-8B2AD6425F7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1" name="Text Box 70">
          <a:extLst>
            <a:ext uri="{FF2B5EF4-FFF2-40B4-BE49-F238E27FC236}">
              <a16:creationId xmlns:a16="http://schemas.microsoft.com/office/drawing/2014/main" id="{DD18C5B5-94BE-4A19-A522-19297680428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2" name="Text Box 71">
          <a:extLst>
            <a:ext uri="{FF2B5EF4-FFF2-40B4-BE49-F238E27FC236}">
              <a16:creationId xmlns:a16="http://schemas.microsoft.com/office/drawing/2014/main" id="{4B965996-98DE-42B0-BD81-8DB666D72C0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3" name="Text Box 72">
          <a:extLst>
            <a:ext uri="{FF2B5EF4-FFF2-40B4-BE49-F238E27FC236}">
              <a16:creationId xmlns:a16="http://schemas.microsoft.com/office/drawing/2014/main" id="{EAF357EF-8BC4-4F93-A763-7E5EB6C6E3D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4" name="Text Box 73">
          <a:extLst>
            <a:ext uri="{FF2B5EF4-FFF2-40B4-BE49-F238E27FC236}">
              <a16:creationId xmlns:a16="http://schemas.microsoft.com/office/drawing/2014/main" id="{1FA2881E-DD77-43DE-8F46-68E7C88D78C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15" name="Text Box 46">
          <a:extLst>
            <a:ext uri="{FF2B5EF4-FFF2-40B4-BE49-F238E27FC236}">
              <a16:creationId xmlns:a16="http://schemas.microsoft.com/office/drawing/2014/main" id="{D35166BC-D725-4190-9F41-DEC71AEBF4A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16" name="Text Box 43">
          <a:extLst>
            <a:ext uri="{FF2B5EF4-FFF2-40B4-BE49-F238E27FC236}">
              <a16:creationId xmlns:a16="http://schemas.microsoft.com/office/drawing/2014/main" id="{D5D9233E-3086-48BB-8182-A891D5DD86D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17" name="Text Box 46">
          <a:extLst>
            <a:ext uri="{FF2B5EF4-FFF2-40B4-BE49-F238E27FC236}">
              <a16:creationId xmlns:a16="http://schemas.microsoft.com/office/drawing/2014/main" id="{5C7DD120-32BC-4856-A819-F992DBB2F4D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18" name="Text Box 43">
          <a:extLst>
            <a:ext uri="{FF2B5EF4-FFF2-40B4-BE49-F238E27FC236}">
              <a16:creationId xmlns:a16="http://schemas.microsoft.com/office/drawing/2014/main" id="{DBB180E5-990E-4877-954C-AB465A9DDE4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19" name="Text Box 68">
          <a:extLst>
            <a:ext uri="{FF2B5EF4-FFF2-40B4-BE49-F238E27FC236}">
              <a16:creationId xmlns:a16="http://schemas.microsoft.com/office/drawing/2014/main" id="{B8A69E5A-E537-48FC-84A7-C5ADC601C2A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0" name="Text Box 69">
          <a:extLst>
            <a:ext uri="{FF2B5EF4-FFF2-40B4-BE49-F238E27FC236}">
              <a16:creationId xmlns:a16="http://schemas.microsoft.com/office/drawing/2014/main" id="{139107CC-43A8-4DE1-A3F4-B6FDD87D7D4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1" name="Text Box 70">
          <a:extLst>
            <a:ext uri="{FF2B5EF4-FFF2-40B4-BE49-F238E27FC236}">
              <a16:creationId xmlns:a16="http://schemas.microsoft.com/office/drawing/2014/main" id="{79F2E6AD-B9BB-40D0-AF17-CFD9D5AF0D4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2" name="Text Box 71">
          <a:extLst>
            <a:ext uri="{FF2B5EF4-FFF2-40B4-BE49-F238E27FC236}">
              <a16:creationId xmlns:a16="http://schemas.microsoft.com/office/drawing/2014/main" id="{054FBFAB-28B9-4CAA-ACA4-F12861F958B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3" name="Text Box 72">
          <a:extLst>
            <a:ext uri="{FF2B5EF4-FFF2-40B4-BE49-F238E27FC236}">
              <a16:creationId xmlns:a16="http://schemas.microsoft.com/office/drawing/2014/main" id="{3B2486E8-E4CA-4FF4-B630-7117D24E8E0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24" name="Text Box 73">
          <a:extLst>
            <a:ext uri="{FF2B5EF4-FFF2-40B4-BE49-F238E27FC236}">
              <a16:creationId xmlns:a16="http://schemas.microsoft.com/office/drawing/2014/main" id="{A963961A-1CDF-4717-8BBD-78401B5F4E6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5" name="Text Box 46">
          <a:extLst>
            <a:ext uri="{FF2B5EF4-FFF2-40B4-BE49-F238E27FC236}">
              <a16:creationId xmlns:a16="http://schemas.microsoft.com/office/drawing/2014/main" id="{2DA5C40B-AE0C-469D-A8CD-48611AF604CD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6" name="Text Box 43">
          <a:extLst>
            <a:ext uri="{FF2B5EF4-FFF2-40B4-BE49-F238E27FC236}">
              <a16:creationId xmlns:a16="http://schemas.microsoft.com/office/drawing/2014/main" id="{DF157803-D9BA-4B42-8264-128621A654B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7" name="Text Box 46">
          <a:extLst>
            <a:ext uri="{FF2B5EF4-FFF2-40B4-BE49-F238E27FC236}">
              <a16:creationId xmlns:a16="http://schemas.microsoft.com/office/drawing/2014/main" id="{4446B590-44BE-4E0B-A880-CD735F25A49E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28" name="Text Box 43">
          <a:extLst>
            <a:ext uri="{FF2B5EF4-FFF2-40B4-BE49-F238E27FC236}">
              <a16:creationId xmlns:a16="http://schemas.microsoft.com/office/drawing/2014/main" id="{62F1B254-1BC5-4682-8B7D-E6BC8ADE582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29" name="Text Box 68">
          <a:extLst>
            <a:ext uri="{FF2B5EF4-FFF2-40B4-BE49-F238E27FC236}">
              <a16:creationId xmlns:a16="http://schemas.microsoft.com/office/drawing/2014/main" id="{FACB04EE-1EA3-4D76-B33A-A3401B632BD2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0" name="Text Box 69">
          <a:extLst>
            <a:ext uri="{FF2B5EF4-FFF2-40B4-BE49-F238E27FC236}">
              <a16:creationId xmlns:a16="http://schemas.microsoft.com/office/drawing/2014/main" id="{A44F1321-1F02-4480-94A2-5D385B860B8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1" name="Text Box 70">
          <a:extLst>
            <a:ext uri="{FF2B5EF4-FFF2-40B4-BE49-F238E27FC236}">
              <a16:creationId xmlns:a16="http://schemas.microsoft.com/office/drawing/2014/main" id="{2DE269C5-9D1A-4963-9BBC-BA960E4DEC9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2" name="Text Box 71">
          <a:extLst>
            <a:ext uri="{FF2B5EF4-FFF2-40B4-BE49-F238E27FC236}">
              <a16:creationId xmlns:a16="http://schemas.microsoft.com/office/drawing/2014/main" id="{A8DC9F5C-77FF-4A8F-96F7-154C1A273FC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3" name="Text Box 72">
          <a:extLst>
            <a:ext uri="{FF2B5EF4-FFF2-40B4-BE49-F238E27FC236}">
              <a16:creationId xmlns:a16="http://schemas.microsoft.com/office/drawing/2014/main" id="{6CAAF9FF-0BE0-4946-8E73-F4EAD1D12F4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47625"/>
    <xdr:sp macro="" textlink="">
      <xdr:nvSpPr>
        <xdr:cNvPr id="3234" name="Text Box 73">
          <a:extLst>
            <a:ext uri="{FF2B5EF4-FFF2-40B4-BE49-F238E27FC236}">
              <a16:creationId xmlns:a16="http://schemas.microsoft.com/office/drawing/2014/main" id="{B6BCAAAC-4CC4-415D-B8B9-6904BCCF4CBF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5" name="Text Box 46">
          <a:extLst>
            <a:ext uri="{FF2B5EF4-FFF2-40B4-BE49-F238E27FC236}">
              <a16:creationId xmlns:a16="http://schemas.microsoft.com/office/drawing/2014/main" id="{A151E721-5089-4909-AC3E-5B14C3BC334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6" name="Text Box 43">
          <a:extLst>
            <a:ext uri="{FF2B5EF4-FFF2-40B4-BE49-F238E27FC236}">
              <a16:creationId xmlns:a16="http://schemas.microsoft.com/office/drawing/2014/main" id="{A91E69A6-01D8-4119-8943-3A63AEB43DB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D6B02CB7-4E22-46FB-B2D9-1E99DE28DE9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38" name="Text Box 43">
          <a:extLst>
            <a:ext uri="{FF2B5EF4-FFF2-40B4-BE49-F238E27FC236}">
              <a16:creationId xmlns:a16="http://schemas.microsoft.com/office/drawing/2014/main" id="{E261CCF6-B712-4FD8-8784-0187FF18444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7AAF8785-FDFA-4254-B63A-7E0790A1D9DE}"/>
            </a:ext>
          </a:extLst>
        </xdr:cNvPr>
        <xdr:cNvSpPr txBox="1">
          <a:spLocks noChangeArrowheads="1"/>
        </xdr:cNvSpPr>
      </xdr:nvSpPr>
      <xdr:spPr bwMode="auto">
        <a:xfrm>
          <a:off x="1057275" y="17259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0" name="Text Box 65">
          <a:extLst>
            <a:ext uri="{FF2B5EF4-FFF2-40B4-BE49-F238E27FC236}">
              <a16:creationId xmlns:a16="http://schemas.microsoft.com/office/drawing/2014/main" id="{CFD6AAAB-E54E-4732-BEF5-A909C97ADD24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1" name="Text Box 91">
          <a:extLst>
            <a:ext uri="{FF2B5EF4-FFF2-40B4-BE49-F238E27FC236}">
              <a16:creationId xmlns:a16="http://schemas.microsoft.com/office/drawing/2014/main" id="{9FF0FAB1-C199-4BA5-B0F1-6CBB6EB5BAE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171450"/>
    <xdr:sp macro="" textlink="">
      <xdr:nvSpPr>
        <xdr:cNvPr id="3242" name="Text Box 65">
          <a:extLst>
            <a:ext uri="{FF2B5EF4-FFF2-40B4-BE49-F238E27FC236}">
              <a16:creationId xmlns:a16="http://schemas.microsoft.com/office/drawing/2014/main" id="{306B6290-A2B1-4B81-A148-AC998EC93FC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43" name="Text Box 46">
          <a:extLst>
            <a:ext uri="{FF2B5EF4-FFF2-40B4-BE49-F238E27FC236}">
              <a16:creationId xmlns:a16="http://schemas.microsoft.com/office/drawing/2014/main" id="{B20ADAA9-4E22-45E5-B188-3517EFEF3EB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189</xdr:row>
      <xdr:rowOff>0</xdr:rowOff>
    </xdr:from>
    <xdr:ext cx="76200" cy="171450"/>
    <xdr:sp macro="" textlink="">
      <xdr:nvSpPr>
        <xdr:cNvPr id="3244" name="Text Box 43">
          <a:extLst>
            <a:ext uri="{FF2B5EF4-FFF2-40B4-BE49-F238E27FC236}">
              <a16:creationId xmlns:a16="http://schemas.microsoft.com/office/drawing/2014/main" id="{D04FE025-4DE2-48B8-9ABD-8F9C33432688}"/>
            </a:ext>
          </a:extLst>
        </xdr:cNvPr>
        <xdr:cNvSpPr txBox="1">
          <a:spLocks noChangeArrowheads="1"/>
        </xdr:cNvSpPr>
      </xdr:nvSpPr>
      <xdr:spPr bwMode="auto">
        <a:xfrm>
          <a:off x="4676775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5" name="Text Box 68">
          <a:extLst>
            <a:ext uri="{FF2B5EF4-FFF2-40B4-BE49-F238E27FC236}">
              <a16:creationId xmlns:a16="http://schemas.microsoft.com/office/drawing/2014/main" id="{6F3AEE9A-9744-4A2B-B65A-19F571EE3EC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6" name="Text Box 69">
          <a:extLst>
            <a:ext uri="{FF2B5EF4-FFF2-40B4-BE49-F238E27FC236}">
              <a16:creationId xmlns:a16="http://schemas.microsoft.com/office/drawing/2014/main" id="{FDF49853-7065-41EA-B5FA-99D15ED2741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7" name="Text Box 70">
          <a:extLst>
            <a:ext uri="{FF2B5EF4-FFF2-40B4-BE49-F238E27FC236}">
              <a16:creationId xmlns:a16="http://schemas.microsoft.com/office/drawing/2014/main" id="{8221B5D3-8FD7-4DF2-8A2B-1BB922D453F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8" name="Text Box 71">
          <a:extLst>
            <a:ext uri="{FF2B5EF4-FFF2-40B4-BE49-F238E27FC236}">
              <a16:creationId xmlns:a16="http://schemas.microsoft.com/office/drawing/2014/main" id="{FF5D37C0-082F-4BE1-82EA-607CED56C9F1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49" name="Text Box 72">
          <a:extLst>
            <a:ext uri="{FF2B5EF4-FFF2-40B4-BE49-F238E27FC236}">
              <a16:creationId xmlns:a16="http://schemas.microsoft.com/office/drawing/2014/main" id="{030514A0-C213-42A6-AA7B-933FCC7CCFA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0" name="Text Box 73">
          <a:extLst>
            <a:ext uri="{FF2B5EF4-FFF2-40B4-BE49-F238E27FC236}">
              <a16:creationId xmlns:a16="http://schemas.microsoft.com/office/drawing/2014/main" id="{DEF28CE3-1404-4727-9A79-0A9F097939F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1" name="Text Box 46">
          <a:extLst>
            <a:ext uri="{FF2B5EF4-FFF2-40B4-BE49-F238E27FC236}">
              <a16:creationId xmlns:a16="http://schemas.microsoft.com/office/drawing/2014/main" id="{438CC9A7-76E9-4E52-9A71-6BDBF6304368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2" name="Text Box 43">
          <a:extLst>
            <a:ext uri="{FF2B5EF4-FFF2-40B4-BE49-F238E27FC236}">
              <a16:creationId xmlns:a16="http://schemas.microsoft.com/office/drawing/2014/main" id="{B535CBFE-3305-48C7-85FB-F93189611810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8F852248-08D0-492D-BAA0-7EB5CA72438A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54" name="Text Box 43">
          <a:extLst>
            <a:ext uri="{FF2B5EF4-FFF2-40B4-BE49-F238E27FC236}">
              <a16:creationId xmlns:a16="http://schemas.microsoft.com/office/drawing/2014/main" id="{37927353-D55B-41AC-A4DF-DB8E422E4CC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5" name="Text Box 68">
          <a:extLst>
            <a:ext uri="{FF2B5EF4-FFF2-40B4-BE49-F238E27FC236}">
              <a16:creationId xmlns:a16="http://schemas.microsoft.com/office/drawing/2014/main" id="{4D160E00-3CCD-4A9E-AAEA-C5BA7AA83A5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6" name="Text Box 69">
          <a:extLst>
            <a:ext uri="{FF2B5EF4-FFF2-40B4-BE49-F238E27FC236}">
              <a16:creationId xmlns:a16="http://schemas.microsoft.com/office/drawing/2014/main" id="{0938DB77-F963-412A-9503-98803C008179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7" name="Text Box 70">
          <a:extLst>
            <a:ext uri="{FF2B5EF4-FFF2-40B4-BE49-F238E27FC236}">
              <a16:creationId xmlns:a16="http://schemas.microsoft.com/office/drawing/2014/main" id="{860B3DF1-4F2C-4258-B419-78541D8EE757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8" name="Text Box 71">
          <a:extLst>
            <a:ext uri="{FF2B5EF4-FFF2-40B4-BE49-F238E27FC236}">
              <a16:creationId xmlns:a16="http://schemas.microsoft.com/office/drawing/2014/main" id="{E470B889-B271-45D0-8AE1-7217F8F22FDB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59" name="Text Box 72">
          <a:extLst>
            <a:ext uri="{FF2B5EF4-FFF2-40B4-BE49-F238E27FC236}">
              <a16:creationId xmlns:a16="http://schemas.microsoft.com/office/drawing/2014/main" id="{57F380FB-86FD-4B44-8883-D9C4FFB72D5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66675"/>
    <xdr:sp macro="" textlink="">
      <xdr:nvSpPr>
        <xdr:cNvPr id="3260" name="Text Box 73">
          <a:extLst>
            <a:ext uri="{FF2B5EF4-FFF2-40B4-BE49-F238E27FC236}">
              <a16:creationId xmlns:a16="http://schemas.microsoft.com/office/drawing/2014/main" id="{04552BF9-25CB-4D62-AE52-CC28EF3A2C9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BC9E78AD-3674-44D7-B165-DD038BCB0AB3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2" name="Text Box 43">
          <a:extLst>
            <a:ext uri="{FF2B5EF4-FFF2-40B4-BE49-F238E27FC236}">
              <a16:creationId xmlns:a16="http://schemas.microsoft.com/office/drawing/2014/main" id="{612D181E-2CC1-408B-A0E4-6E3FAE3FF00C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3" name="Text Box 46">
          <a:extLst>
            <a:ext uri="{FF2B5EF4-FFF2-40B4-BE49-F238E27FC236}">
              <a16:creationId xmlns:a16="http://schemas.microsoft.com/office/drawing/2014/main" id="{19DCD32A-5ABB-44FF-A24B-ECBCA56AE835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189</xdr:row>
      <xdr:rowOff>0</xdr:rowOff>
    </xdr:from>
    <xdr:ext cx="76200" cy="28575"/>
    <xdr:sp macro="" textlink="">
      <xdr:nvSpPr>
        <xdr:cNvPr id="3264" name="Text Box 43">
          <a:extLst>
            <a:ext uri="{FF2B5EF4-FFF2-40B4-BE49-F238E27FC236}">
              <a16:creationId xmlns:a16="http://schemas.microsoft.com/office/drawing/2014/main" id="{538F453F-8114-41C8-AE82-2F0C78C5CFE6}"/>
            </a:ext>
          </a:extLst>
        </xdr:cNvPr>
        <xdr:cNvSpPr txBox="1">
          <a:spLocks noChangeArrowheads="1"/>
        </xdr:cNvSpPr>
      </xdr:nvSpPr>
      <xdr:spPr bwMode="auto">
        <a:xfrm>
          <a:off x="3933825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65" name="Text Box 68">
          <a:extLst>
            <a:ext uri="{FF2B5EF4-FFF2-40B4-BE49-F238E27FC236}">
              <a16:creationId xmlns:a16="http://schemas.microsoft.com/office/drawing/2014/main" id="{CD85CABE-9B84-44A2-812E-0C1576B8D03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66" name="Text Box 69">
          <a:extLst>
            <a:ext uri="{FF2B5EF4-FFF2-40B4-BE49-F238E27FC236}">
              <a16:creationId xmlns:a16="http://schemas.microsoft.com/office/drawing/2014/main" id="{25267F0F-C3A4-4BD1-BEF5-89527E38616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67" name="Text Box 70">
          <a:extLst>
            <a:ext uri="{FF2B5EF4-FFF2-40B4-BE49-F238E27FC236}">
              <a16:creationId xmlns:a16="http://schemas.microsoft.com/office/drawing/2014/main" id="{50B2539D-EADF-4547-8566-7EF9EE7FA5E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68" name="Text Box 71">
          <a:extLst>
            <a:ext uri="{FF2B5EF4-FFF2-40B4-BE49-F238E27FC236}">
              <a16:creationId xmlns:a16="http://schemas.microsoft.com/office/drawing/2014/main" id="{350DC95B-79FA-4DC0-8437-D6435B18981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69" name="Text Box 72">
          <a:extLst>
            <a:ext uri="{FF2B5EF4-FFF2-40B4-BE49-F238E27FC236}">
              <a16:creationId xmlns:a16="http://schemas.microsoft.com/office/drawing/2014/main" id="{808A47B0-298E-4CFD-83A2-A6957274177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270" name="Text Box 73">
          <a:extLst>
            <a:ext uri="{FF2B5EF4-FFF2-40B4-BE49-F238E27FC236}">
              <a16:creationId xmlns:a16="http://schemas.microsoft.com/office/drawing/2014/main" id="{58A07FA0-AA4A-4052-A0B2-211E7C3EB8A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71" name="Text Box 46">
          <a:extLst>
            <a:ext uri="{FF2B5EF4-FFF2-40B4-BE49-F238E27FC236}">
              <a16:creationId xmlns:a16="http://schemas.microsoft.com/office/drawing/2014/main" id="{934D2CFF-2D4D-4DE9-B615-842B1296783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72" name="Text Box 43">
          <a:extLst>
            <a:ext uri="{FF2B5EF4-FFF2-40B4-BE49-F238E27FC236}">
              <a16:creationId xmlns:a16="http://schemas.microsoft.com/office/drawing/2014/main" id="{B9A3D5A0-5281-4509-BD67-51E159CD864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EC62D58D-8BE4-4848-8AD2-C5375FD8E2A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74" name="Text Box 43">
          <a:extLst>
            <a:ext uri="{FF2B5EF4-FFF2-40B4-BE49-F238E27FC236}">
              <a16:creationId xmlns:a16="http://schemas.microsoft.com/office/drawing/2014/main" id="{91BA879E-D5A2-488E-89EC-11E442DB7F9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275" name="Text Box 10">
          <a:extLst>
            <a:ext uri="{FF2B5EF4-FFF2-40B4-BE49-F238E27FC236}">
              <a16:creationId xmlns:a16="http://schemas.microsoft.com/office/drawing/2014/main" id="{83986455-8574-4D8F-82EE-4B40C8440206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276" name="Text Box 11">
          <a:extLst>
            <a:ext uri="{FF2B5EF4-FFF2-40B4-BE49-F238E27FC236}">
              <a16:creationId xmlns:a16="http://schemas.microsoft.com/office/drawing/2014/main" id="{21B30985-7F95-422D-9156-376BE5CD7306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277" name="Text Box 65">
          <a:extLst>
            <a:ext uri="{FF2B5EF4-FFF2-40B4-BE49-F238E27FC236}">
              <a16:creationId xmlns:a16="http://schemas.microsoft.com/office/drawing/2014/main" id="{5B87FA30-0B6D-4F58-95A2-0B45D8608BB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278" name="Text Box 91">
          <a:extLst>
            <a:ext uri="{FF2B5EF4-FFF2-40B4-BE49-F238E27FC236}">
              <a16:creationId xmlns:a16="http://schemas.microsoft.com/office/drawing/2014/main" id="{01CB0BCE-B3F1-4EBF-946E-7D02EF18BD0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279" name="Text Box 65">
          <a:extLst>
            <a:ext uri="{FF2B5EF4-FFF2-40B4-BE49-F238E27FC236}">
              <a16:creationId xmlns:a16="http://schemas.microsoft.com/office/drawing/2014/main" id="{FDBD6AC3-9FA0-45FC-B6FE-CC672369DD4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280" name="Text Box 91">
          <a:extLst>
            <a:ext uri="{FF2B5EF4-FFF2-40B4-BE49-F238E27FC236}">
              <a16:creationId xmlns:a16="http://schemas.microsoft.com/office/drawing/2014/main" id="{4CCE5607-E762-4FB3-BDCE-24A38F63B50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C2F29483-6C66-419F-9442-B2636D416845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282" name="Text Box 43">
          <a:extLst>
            <a:ext uri="{FF2B5EF4-FFF2-40B4-BE49-F238E27FC236}">
              <a16:creationId xmlns:a16="http://schemas.microsoft.com/office/drawing/2014/main" id="{71B56505-4CC6-4F4D-8DA1-10D42CDFC42A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3" name="Text Box 68">
          <a:extLst>
            <a:ext uri="{FF2B5EF4-FFF2-40B4-BE49-F238E27FC236}">
              <a16:creationId xmlns:a16="http://schemas.microsoft.com/office/drawing/2014/main" id="{618F0AAF-1C26-4509-B69F-A71ADCFC7C7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4" name="Text Box 69">
          <a:extLst>
            <a:ext uri="{FF2B5EF4-FFF2-40B4-BE49-F238E27FC236}">
              <a16:creationId xmlns:a16="http://schemas.microsoft.com/office/drawing/2014/main" id="{F6D680E7-29ED-4F1D-BC3E-CA62D46DCEF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5" name="Text Box 70">
          <a:extLst>
            <a:ext uri="{FF2B5EF4-FFF2-40B4-BE49-F238E27FC236}">
              <a16:creationId xmlns:a16="http://schemas.microsoft.com/office/drawing/2014/main" id="{6B28740C-16F1-4B45-BF34-46D11F18261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6" name="Text Box 71">
          <a:extLst>
            <a:ext uri="{FF2B5EF4-FFF2-40B4-BE49-F238E27FC236}">
              <a16:creationId xmlns:a16="http://schemas.microsoft.com/office/drawing/2014/main" id="{235F298F-452D-4DD3-A5B8-21F8A4D708E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7" name="Text Box 72">
          <a:extLst>
            <a:ext uri="{FF2B5EF4-FFF2-40B4-BE49-F238E27FC236}">
              <a16:creationId xmlns:a16="http://schemas.microsoft.com/office/drawing/2014/main" id="{B87DB416-28A9-454A-A054-822C153EE2C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88" name="Text Box 73">
          <a:extLst>
            <a:ext uri="{FF2B5EF4-FFF2-40B4-BE49-F238E27FC236}">
              <a16:creationId xmlns:a16="http://schemas.microsoft.com/office/drawing/2014/main" id="{27B685D9-BCAA-4738-B32D-175ED0F388A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A8543DD0-DDAF-41E5-9E2F-4440B2F67A0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90" name="Text Box 43">
          <a:extLst>
            <a:ext uri="{FF2B5EF4-FFF2-40B4-BE49-F238E27FC236}">
              <a16:creationId xmlns:a16="http://schemas.microsoft.com/office/drawing/2014/main" id="{2BB161BA-4678-42F4-A4FB-95C414A647D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91" name="Text Box 46">
          <a:extLst>
            <a:ext uri="{FF2B5EF4-FFF2-40B4-BE49-F238E27FC236}">
              <a16:creationId xmlns:a16="http://schemas.microsoft.com/office/drawing/2014/main" id="{00E4CCDC-73FE-4C1D-950B-0E1BBA7D7A7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92" name="Text Box 43">
          <a:extLst>
            <a:ext uri="{FF2B5EF4-FFF2-40B4-BE49-F238E27FC236}">
              <a16:creationId xmlns:a16="http://schemas.microsoft.com/office/drawing/2014/main" id="{8E104C09-E60D-4893-A599-76C80542068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3" name="Text Box 68">
          <a:extLst>
            <a:ext uri="{FF2B5EF4-FFF2-40B4-BE49-F238E27FC236}">
              <a16:creationId xmlns:a16="http://schemas.microsoft.com/office/drawing/2014/main" id="{B7B40DF9-0621-44E1-B6C8-2EB1129EE63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4" name="Text Box 69">
          <a:extLst>
            <a:ext uri="{FF2B5EF4-FFF2-40B4-BE49-F238E27FC236}">
              <a16:creationId xmlns:a16="http://schemas.microsoft.com/office/drawing/2014/main" id="{B357BF30-2BF2-4D31-B77C-90757AA0423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5" name="Text Box 70">
          <a:extLst>
            <a:ext uri="{FF2B5EF4-FFF2-40B4-BE49-F238E27FC236}">
              <a16:creationId xmlns:a16="http://schemas.microsoft.com/office/drawing/2014/main" id="{C49BD1F9-569E-4BD2-9F1E-4DAAE30ACB1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6" name="Text Box 71">
          <a:extLst>
            <a:ext uri="{FF2B5EF4-FFF2-40B4-BE49-F238E27FC236}">
              <a16:creationId xmlns:a16="http://schemas.microsoft.com/office/drawing/2014/main" id="{DD42BD4A-D4FC-4D8E-B7F8-1D9EC9DBB71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7" name="Text Box 72">
          <a:extLst>
            <a:ext uri="{FF2B5EF4-FFF2-40B4-BE49-F238E27FC236}">
              <a16:creationId xmlns:a16="http://schemas.microsoft.com/office/drawing/2014/main" id="{338173AD-8055-4C5F-BAAE-50674C7C9DE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298" name="Text Box 73">
          <a:extLst>
            <a:ext uri="{FF2B5EF4-FFF2-40B4-BE49-F238E27FC236}">
              <a16:creationId xmlns:a16="http://schemas.microsoft.com/office/drawing/2014/main" id="{77729ADC-7E10-46DA-8B9B-C9D14846FFD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299" name="Text Box 46">
          <a:extLst>
            <a:ext uri="{FF2B5EF4-FFF2-40B4-BE49-F238E27FC236}">
              <a16:creationId xmlns:a16="http://schemas.microsoft.com/office/drawing/2014/main" id="{93B4190C-82B6-4A63-8E89-BEE31C8BE3F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00" name="Text Box 43">
          <a:extLst>
            <a:ext uri="{FF2B5EF4-FFF2-40B4-BE49-F238E27FC236}">
              <a16:creationId xmlns:a16="http://schemas.microsoft.com/office/drawing/2014/main" id="{C5B08FFC-CFCD-4535-A4B2-D5417964A3A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01" name="Text Box 46">
          <a:extLst>
            <a:ext uri="{FF2B5EF4-FFF2-40B4-BE49-F238E27FC236}">
              <a16:creationId xmlns:a16="http://schemas.microsoft.com/office/drawing/2014/main" id="{307207ED-5A9D-4EC0-A154-8049993453A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02" name="Text Box 43">
          <a:extLst>
            <a:ext uri="{FF2B5EF4-FFF2-40B4-BE49-F238E27FC236}">
              <a16:creationId xmlns:a16="http://schemas.microsoft.com/office/drawing/2014/main" id="{7DE5C7A9-7139-49B8-A4C7-36111413677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3" name="Text Box 68">
          <a:extLst>
            <a:ext uri="{FF2B5EF4-FFF2-40B4-BE49-F238E27FC236}">
              <a16:creationId xmlns:a16="http://schemas.microsoft.com/office/drawing/2014/main" id="{709CF23A-4264-4F2F-B77B-4DE63057326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4" name="Text Box 69">
          <a:extLst>
            <a:ext uri="{FF2B5EF4-FFF2-40B4-BE49-F238E27FC236}">
              <a16:creationId xmlns:a16="http://schemas.microsoft.com/office/drawing/2014/main" id="{8ED47EB3-D162-4122-99F5-3D635A86209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5" name="Text Box 70">
          <a:extLst>
            <a:ext uri="{FF2B5EF4-FFF2-40B4-BE49-F238E27FC236}">
              <a16:creationId xmlns:a16="http://schemas.microsoft.com/office/drawing/2014/main" id="{3EF8D9CB-FE02-477F-BC89-CCE74E56D4F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6" name="Text Box 71">
          <a:extLst>
            <a:ext uri="{FF2B5EF4-FFF2-40B4-BE49-F238E27FC236}">
              <a16:creationId xmlns:a16="http://schemas.microsoft.com/office/drawing/2014/main" id="{882B88FB-A4EC-4620-87DD-A425B09112F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7" name="Text Box 72">
          <a:extLst>
            <a:ext uri="{FF2B5EF4-FFF2-40B4-BE49-F238E27FC236}">
              <a16:creationId xmlns:a16="http://schemas.microsoft.com/office/drawing/2014/main" id="{3209D236-C4F5-4506-BC09-507A0EC1E34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08" name="Text Box 73">
          <a:extLst>
            <a:ext uri="{FF2B5EF4-FFF2-40B4-BE49-F238E27FC236}">
              <a16:creationId xmlns:a16="http://schemas.microsoft.com/office/drawing/2014/main" id="{C68BB6B6-973B-4C74-8B78-ED15476E099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3E65BFB6-90E8-4C05-9AFC-6601538342E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10" name="Text Box 43">
          <a:extLst>
            <a:ext uri="{FF2B5EF4-FFF2-40B4-BE49-F238E27FC236}">
              <a16:creationId xmlns:a16="http://schemas.microsoft.com/office/drawing/2014/main" id="{4760D7FA-2E54-4C8B-9420-3DE4F8931DE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11" name="Text Box 46">
          <a:extLst>
            <a:ext uri="{FF2B5EF4-FFF2-40B4-BE49-F238E27FC236}">
              <a16:creationId xmlns:a16="http://schemas.microsoft.com/office/drawing/2014/main" id="{B2B15268-BDC0-4584-8614-337183EE493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12" name="Text Box 43">
          <a:extLst>
            <a:ext uri="{FF2B5EF4-FFF2-40B4-BE49-F238E27FC236}">
              <a16:creationId xmlns:a16="http://schemas.microsoft.com/office/drawing/2014/main" id="{5A1278D8-DD84-4AD4-88D1-738408DD2E6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313" name="Text Box 10">
          <a:extLst>
            <a:ext uri="{FF2B5EF4-FFF2-40B4-BE49-F238E27FC236}">
              <a16:creationId xmlns:a16="http://schemas.microsoft.com/office/drawing/2014/main" id="{FDAFA22E-00D2-4CC1-8D60-90B33FB2D5C5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314" name="Text Box 11">
          <a:extLst>
            <a:ext uri="{FF2B5EF4-FFF2-40B4-BE49-F238E27FC236}">
              <a16:creationId xmlns:a16="http://schemas.microsoft.com/office/drawing/2014/main" id="{A87814CE-A861-4BB5-B0E2-1E94505EC68E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15" name="Text Box 65">
          <a:extLst>
            <a:ext uri="{FF2B5EF4-FFF2-40B4-BE49-F238E27FC236}">
              <a16:creationId xmlns:a16="http://schemas.microsoft.com/office/drawing/2014/main" id="{1BC682C3-BDDD-48CC-AD8D-F8D914C7501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16" name="Text Box 91">
          <a:extLst>
            <a:ext uri="{FF2B5EF4-FFF2-40B4-BE49-F238E27FC236}">
              <a16:creationId xmlns:a16="http://schemas.microsoft.com/office/drawing/2014/main" id="{AECCA1D1-9859-487A-91CF-91503CE9F3A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17" name="Text Box 65">
          <a:extLst>
            <a:ext uri="{FF2B5EF4-FFF2-40B4-BE49-F238E27FC236}">
              <a16:creationId xmlns:a16="http://schemas.microsoft.com/office/drawing/2014/main" id="{E29F3C72-DEEE-4274-AB69-131CDC123FC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18" name="Text Box 91">
          <a:extLst>
            <a:ext uri="{FF2B5EF4-FFF2-40B4-BE49-F238E27FC236}">
              <a16:creationId xmlns:a16="http://schemas.microsoft.com/office/drawing/2014/main" id="{ABDA3C7B-9BBA-47C2-BCD5-085707A9210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19" name="Text Box 46">
          <a:extLst>
            <a:ext uri="{FF2B5EF4-FFF2-40B4-BE49-F238E27FC236}">
              <a16:creationId xmlns:a16="http://schemas.microsoft.com/office/drawing/2014/main" id="{A419A395-D5A4-4BD0-920A-189ED65AF1CF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20" name="Text Box 43">
          <a:extLst>
            <a:ext uri="{FF2B5EF4-FFF2-40B4-BE49-F238E27FC236}">
              <a16:creationId xmlns:a16="http://schemas.microsoft.com/office/drawing/2014/main" id="{4999F359-CFA3-4C64-A377-8A2ACBBF0581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1" name="Text Box 68">
          <a:extLst>
            <a:ext uri="{FF2B5EF4-FFF2-40B4-BE49-F238E27FC236}">
              <a16:creationId xmlns:a16="http://schemas.microsoft.com/office/drawing/2014/main" id="{F4DAC625-C689-4BEF-94EA-AA01A1A4A6C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2" name="Text Box 69">
          <a:extLst>
            <a:ext uri="{FF2B5EF4-FFF2-40B4-BE49-F238E27FC236}">
              <a16:creationId xmlns:a16="http://schemas.microsoft.com/office/drawing/2014/main" id="{FEE00736-C646-41F2-83D8-749FA6C6659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3" name="Text Box 70">
          <a:extLst>
            <a:ext uri="{FF2B5EF4-FFF2-40B4-BE49-F238E27FC236}">
              <a16:creationId xmlns:a16="http://schemas.microsoft.com/office/drawing/2014/main" id="{D796E2D1-ECB3-4769-AAC8-764C8830C66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4" name="Text Box 71">
          <a:extLst>
            <a:ext uri="{FF2B5EF4-FFF2-40B4-BE49-F238E27FC236}">
              <a16:creationId xmlns:a16="http://schemas.microsoft.com/office/drawing/2014/main" id="{10F2FC6E-E9B0-4F74-AAAC-75BFC4A5507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5" name="Text Box 72">
          <a:extLst>
            <a:ext uri="{FF2B5EF4-FFF2-40B4-BE49-F238E27FC236}">
              <a16:creationId xmlns:a16="http://schemas.microsoft.com/office/drawing/2014/main" id="{9612CCFB-7E34-47AC-9211-DD1B0F90A94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26" name="Text Box 73">
          <a:extLst>
            <a:ext uri="{FF2B5EF4-FFF2-40B4-BE49-F238E27FC236}">
              <a16:creationId xmlns:a16="http://schemas.microsoft.com/office/drawing/2014/main" id="{8622E516-A358-4430-BFB5-3B1F3CECE5A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27" name="Text Box 46">
          <a:extLst>
            <a:ext uri="{FF2B5EF4-FFF2-40B4-BE49-F238E27FC236}">
              <a16:creationId xmlns:a16="http://schemas.microsoft.com/office/drawing/2014/main" id="{F4DA21E3-8249-4B90-90EB-A02626B3F2B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28" name="Text Box 43">
          <a:extLst>
            <a:ext uri="{FF2B5EF4-FFF2-40B4-BE49-F238E27FC236}">
              <a16:creationId xmlns:a16="http://schemas.microsoft.com/office/drawing/2014/main" id="{4AB85657-AD1E-406E-BA92-E7A845F30FA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29" name="Text Box 46">
          <a:extLst>
            <a:ext uri="{FF2B5EF4-FFF2-40B4-BE49-F238E27FC236}">
              <a16:creationId xmlns:a16="http://schemas.microsoft.com/office/drawing/2014/main" id="{71788CE7-2B00-4C62-AA13-F639A1A87B2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30" name="Text Box 43">
          <a:extLst>
            <a:ext uri="{FF2B5EF4-FFF2-40B4-BE49-F238E27FC236}">
              <a16:creationId xmlns:a16="http://schemas.microsoft.com/office/drawing/2014/main" id="{ADF8FF21-D430-4E81-9980-A913281A2D9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1" name="Text Box 68">
          <a:extLst>
            <a:ext uri="{FF2B5EF4-FFF2-40B4-BE49-F238E27FC236}">
              <a16:creationId xmlns:a16="http://schemas.microsoft.com/office/drawing/2014/main" id="{3C9123C7-E5BB-4F2B-A3D3-DC188EBA7B0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2" name="Text Box 69">
          <a:extLst>
            <a:ext uri="{FF2B5EF4-FFF2-40B4-BE49-F238E27FC236}">
              <a16:creationId xmlns:a16="http://schemas.microsoft.com/office/drawing/2014/main" id="{388043E9-AF10-4426-AC33-1C297717BDA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3" name="Text Box 70">
          <a:extLst>
            <a:ext uri="{FF2B5EF4-FFF2-40B4-BE49-F238E27FC236}">
              <a16:creationId xmlns:a16="http://schemas.microsoft.com/office/drawing/2014/main" id="{B9F38CF3-4066-495D-ACC6-8886D3F45D3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4" name="Text Box 71">
          <a:extLst>
            <a:ext uri="{FF2B5EF4-FFF2-40B4-BE49-F238E27FC236}">
              <a16:creationId xmlns:a16="http://schemas.microsoft.com/office/drawing/2014/main" id="{03BCEFD1-F9DE-4595-8E77-06C5C60F5E7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5" name="Text Box 72">
          <a:extLst>
            <a:ext uri="{FF2B5EF4-FFF2-40B4-BE49-F238E27FC236}">
              <a16:creationId xmlns:a16="http://schemas.microsoft.com/office/drawing/2014/main" id="{4E0195BC-6889-4D3D-975B-6EAA530286D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36" name="Text Box 73">
          <a:extLst>
            <a:ext uri="{FF2B5EF4-FFF2-40B4-BE49-F238E27FC236}">
              <a16:creationId xmlns:a16="http://schemas.microsoft.com/office/drawing/2014/main" id="{F46051DA-90D2-4990-8F58-A5F523386D6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37" name="Text Box 46">
          <a:extLst>
            <a:ext uri="{FF2B5EF4-FFF2-40B4-BE49-F238E27FC236}">
              <a16:creationId xmlns:a16="http://schemas.microsoft.com/office/drawing/2014/main" id="{9C46F90B-1099-45B4-B2B3-9F0E5BC4924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38" name="Text Box 43">
          <a:extLst>
            <a:ext uri="{FF2B5EF4-FFF2-40B4-BE49-F238E27FC236}">
              <a16:creationId xmlns:a16="http://schemas.microsoft.com/office/drawing/2014/main" id="{A49CAB9B-45FC-427A-B15F-E6CD114A430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39" name="Text Box 46">
          <a:extLst>
            <a:ext uri="{FF2B5EF4-FFF2-40B4-BE49-F238E27FC236}">
              <a16:creationId xmlns:a16="http://schemas.microsoft.com/office/drawing/2014/main" id="{1D6B6F9B-B3AC-491E-B364-7A541C31B1A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40" name="Text Box 43">
          <a:extLst>
            <a:ext uri="{FF2B5EF4-FFF2-40B4-BE49-F238E27FC236}">
              <a16:creationId xmlns:a16="http://schemas.microsoft.com/office/drawing/2014/main" id="{26F0DBDC-2DAA-47F6-9074-2DAF5A29AD9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1" name="Text Box 68">
          <a:extLst>
            <a:ext uri="{FF2B5EF4-FFF2-40B4-BE49-F238E27FC236}">
              <a16:creationId xmlns:a16="http://schemas.microsoft.com/office/drawing/2014/main" id="{2FF9CB8B-A4A4-44CF-B15B-5AB90082A73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2" name="Text Box 69">
          <a:extLst>
            <a:ext uri="{FF2B5EF4-FFF2-40B4-BE49-F238E27FC236}">
              <a16:creationId xmlns:a16="http://schemas.microsoft.com/office/drawing/2014/main" id="{D1F1E1AF-898D-463A-9FB6-3882E3AA5B0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3" name="Text Box 70">
          <a:extLst>
            <a:ext uri="{FF2B5EF4-FFF2-40B4-BE49-F238E27FC236}">
              <a16:creationId xmlns:a16="http://schemas.microsoft.com/office/drawing/2014/main" id="{3E37B68F-E16F-49BC-B8C0-8C7E9703E3B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4" name="Text Box 71">
          <a:extLst>
            <a:ext uri="{FF2B5EF4-FFF2-40B4-BE49-F238E27FC236}">
              <a16:creationId xmlns:a16="http://schemas.microsoft.com/office/drawing/2014/main" id="{15620243-5839-469A-A129-CDFC373749D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5" name="Text Box 72">
          <a:extLst>
            <a:ext uri="{FF2B5EF4-FFF2-40B4-BE49-F238E27FC236}">
              <a16:creationId xmlns:a16="http://schemas.microsoft.com/office/drawing/2014/main" id="{60B7043D-BB95-4DA4-BE56-431131BAC81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46" name="Text Box 73">
          <a:extLst>
            <a:ext uri="{FF2B5EF4-FFF2-40B4-BE49-F238E27FC236}">
              <a16:creationId xmlns:a16="http://schemas.microsoft.com/office/drawing/2014/main" id="{11E04F76-2F1A-45CE-9017-290B46773EA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47" name="Text Box 46">
          <a:extLst>
            <a:ext uri="{FF2B5EF4-FFF2-40B4-BE49-F238E27FC236}">
              <a16:creationId xmlns:a16="http://schemas.microsoft.com/office/drawing/2014/main" id="{D33CF78E-CE9C-406C-9CF6-EB8410D7888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48" name="Text Box 43">
          <a:extLst>
            <a:ext uri="{FF2B5EF4-FFF2-40B4-BE49-F238E27FC236}">
              <a16:creationId xmlns:a16="http://schemas.microsoft.com/office/drawing/2014/main" id="{F5DA761A-1826-4E16-B98B-4DD29C0A14F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9D93840F-FB5A-43B9-8171-8387F436000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50" name="Text Box 43">
          <a:extLst>
            <a:ext uri="{FF2B5EF4-FFF2-40B4-BE49-F238E27FC236}">
              <a16:creationId xmlns:a16="http://schemas.microsoft.com/office/drawing/2014/main" id="{0E96DF67-B58B-4F73-B823-1F7983558AC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351" name="Text Box 10">
          <a:extLst>
            <a:ext uri="{FF2B5EF4-FFF2-40B4-BE49-F238E27FC236}">
              <a16:creationId xmlns:a16="http://schemas.microsoft.com/office/drawing/2014/main" id="{6AA0A713-796B-4847-9070-DC91D900EF5D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352" name="Text Box 11">
          <a:extLst>
            <a:ext uri="{FF2B5EF4-FFF2-40B4-BE49-F238E27FC236}">
              <a16:creationId xmlns:a16="http://schemas.microsoft.com/office/drawing/2014/main" id="{C893313A-8D2F-4A18-9EB0-D1281FAA2C21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53" name="Text Box 65">
          <a:extLst>
            <a:ext uri="{FF2B5EF4-FFF2-40B4-BE49-F238E27FC236}">
              <a16:creationId xmlns:a16="http://schemas.microsoft.com/office/drawing/2014/main" id="{0BBF2846-9A4F-4D25-9462-CCD512F2E20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54" name="Text Box 91">
          <a:extLst>
            <a:ext uri="{FF2B5EF4-FFF2-40B4-BE49-F238E27FC236}">
              <a16:creationId xmlns:a16="http://schemas.microsoft.com/office/drawing/2014/main" id="{DFCA808E-732C-41F2-8A74-CF80B8914F2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55" name="Text Box 65">
          <a:extLst>
            <a:ext uri="{FF2B5EF4-FFF2-40B4-BE49-F238E27FC236}">
              <a16:creationId xmlns:a16="http://schemas.microsoft.com/office/drawing/2014/main" id="{60447A2A-BE83-4AA8-9960-C63105EB332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56" name="Text Box 91">
          <a:extLst>
            <a:ext uri="{FF2B5EF4-FFF2-40B4-BE49-F238E27FC236}">
              <a16:creationId xmlns:a16="http://schemas.microsoft.com/office/drawing/2014/main" id="{241607F1-518B-45BE-8027-90E866A59A1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38D7EF90-E5C3-4596-AD8A-A5F711C3CF28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58" name="Text Box 43">
          <a:extLst>
            <a:ext uri="{FF2B5EF4-FFF2-40B4-BE49-F238E27FC236}">
              <a16:creationId xmlns:a16="http://schemas.microsoft.com/office/drawing/2014/main" id="{8114C283-AC44-4F88-A40F-375DAF3F8546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59" name="Text Box 68">
          <a:extLst>
            <a:ext uri="{FF2B5EF4-FFF2-40B4-BE49-F238E27FC236}">
              <a16:creationId xmlns:a16="http://schemas.microsoft.com/office/drawing/2014/main" id="{BB3EFC7C-11FA-4739-A19E-4EF8D8A9303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0" name="Text Box 69">
          <a:extLst>
            <a:ext uri="{FF2B5EF4-FFF2-40B4-BE49-F238E27FC236}">
              <a16:creationId xmlns:a16="http://schemas.microsoft.com/office/drawing/2014/main" id="{E2A44D19-738F-4463-9C2F-3C53EA3FA8F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1" name="Text Box 70">
          <a:extLst>
            <a:ext uri="{FF2B5EF4-FFF2-40B4-BE49-F238E27FC236}">
              <a16:creationId xmlns:a16="http://schemas.microsoft.com/office/drawing/2014/main" id="{89497A48-837C-4CF1-A4C1-D05AE2F7440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2" name="Text Box 71">
          <a:extLst>
            <a:ext uri="{FF2B5EF4-FFF2-40B4-BE49-F238E27FC236}">
              <a16:creationId xmlns:a16="http://schemas.microsoft.com/office/drawing/2014/main" id="{B0F9BB8C-1B6D-43DE-90C8-7C4F58E79FF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3" name="Text Box 72">
          <a:extLst>
            <a:ext uri="{FF2B5EF4-FFF2-40B4-BE49-F238E27FC236}">
              <a16:creationId xmlns:a16="http://schemas.microsoft.com/office/drawing/2014/main" id="{6F5C190B-A997-4E8A-8F4F-4857D8B6D58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4" name="Text Box 73">
          <a:extLst>
            <a:ext uri="{FF2B5EF4-FFF2-40B4-BE49-F238E27FC236}">
              <a16:creationId xmlns:a16="http://schemas.microsoft.com/office/drawing/2014/main" id="{2D08D918-B59B-4F04-B5C8-50548E39578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0B7E1264-70E1-4496-BD9F-1249DC7B57E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66" name="Text Box 43">
          <a:extLst>
            <a:ext uri="{FF2B5EF4-FFF2-40B4-BE49-F238E27FC236}">
              <a16:creationId xmlns:a16="http://schemas.microsoft.com/office/drawing/2014/main" id="{095FAFB7-8544-4736-A1DE-236FE38414A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67" name="Text Box 46">
          <a:extLst>
            <a:ext uri="{FF2B5EF4-FFF2-40B4-BE49-F238E27FC236}">
              <a16:creationId xmlns:a16="http://schemas.microsoft.com/office/drawing/2014/main" id="{1BCF41D7-F797-4C1F-A719-4A457741BB4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68" name="Text Box 43">
          <a:extLst>
            <a:ext uri="{FF2B5EF4-FFF2-40B4-BE49-F238E27FC236}">
              <a16:creationId xmlns:a16="http://schemas.microsoft.com/office/drawing/2014/main" id="{D155C2FF-713E-4B87-A1CF-5417AAC0F5A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69" name="Text Box 68">
          <a:extLst>
            <a:ext uri="{FF2B5EF4-FFF2-40B4-BE49-F238E27FC236}">
              <a16:creationId xmlns:a16="http://schemas.microsoft.com/office/drawing/2014/main" id="{C468BB15-5519-42A4-BC88-5F2252B31A2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70" name="Text Box 69">
          <a:extLst>
            <a:ext uri="{FF2B5EF4-FFF2-40B4-BE49-F238E27FC236}">
              <a16:creationId xmlns:a16="http://schemas.microsoft.com/office/drawing/2014/main" id="{B2C76D92-2654-4514-94D2-5124E90DC37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71" name="Text Box 70">
          <a:extLst>
            <a:ext uri="{FF2B5EF4-FFF2-40B4-BE49-F238E27FC236}">
              <a16:creationId xmlns:a16="http://schemas.microsoft.com/office/drawing/2014/main" id="{8A7E1D33-E70A-4596-A1A3-92112884AC2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72" name="Text Box 71">
          <a:extLst>
            <a:ext uri="{FF2B5EF4-FFF2-40B4-BE49-F238E27FC236}">
              <a16:creationId xmlns:a16="http://schemas.microsoft.com/office/drawing/2014/main" id="{919F7B2A-5EF0-4C61-9828-D7D550DEFAE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73" name="Text Box 72">
          <a:extLst>
            <a:ext uri="{FF2B5EF4-FFF2-40B4-BE49-F238E27FC236}">
              <a16:creationId xmlns:a16="http://schemas.microsoft.com/office/drawing/2014/main" id="{217A5FA8-ECDB-4DE9-A903-4F5512B6A88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74" name="Text Box 73">
          <a:extLst>
            <a:ext uri="{FF2B5EF4-FFF2-40B4-BE49-F238E27FC236}">
              <a16:creationId xmlns:a16="http://schemas.microsoft.com/office/drawing/2014/main" id="{5983F1E4-60C3-44A6-ADA4-F531D9D9A8E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75" name="Text Box 46">
          <a:extLst>
            <a:ext uri="{FF2B5EF4-FFF2-40B4-BE49-F238E27FC236}">
              <a16:creationId xmlns:a16="http://schemas.microsoft.com/office/drawing/2014/main" id="{BA29F1F0-B9F3-4416-963F-EA545F14B4A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76" name="Text Box 43">
          <a:extLst>
            <a:ext uri="{FF2B5EF4-FFF2-40B4-BE49-F238E27FC236}">
              <a16:creationId xmlns:a16="http://schemas.microsoft.com/office/drawing/2014/main" id="{B1183A3D-156C-456C-BD71-E01ED75EAA5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77" name="Text Box 46">
          <a:extLst>
            <a:ext uri="{FF2B5EF4-FFF2-40B4-BE49-F238E27FC236}">
              <a16:creationId xmlns:a16="http://schemas.microsoft.com/office/drawing/2014/main" id="{5BB518AA-23C8-4D0C-B60C-2878398957F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78" name="Text Box 43">
          <a:extLst>
            <a:ext uri="{FF2B5EF4-FFF2-40B4-BE49-F238E27FC236}">
              <a16:creationId xmlns:a16="http://schemas.microsoft.com/office/drawing/2014/main" id="{A26AEF52-55B0-4DB0-A8A2-FFFE09334BC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79" name="Text Box 68">
          <a:extLst>
            <a:ext uri="{FF2B5EF4-FFF2-40B4-BE49-F238E27FC236}">
              <a16:creationId xmlns:a16="http://schemas.microsoft.com/office/drawing/2014/main" id="{537F13C0-9F91-4F2B-95D5-EB67944F516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80" name="Text Box 69">
          <a:extLst>
            <a:ext uri="{FF2B5EF4-FFF2-40B4-BE49-F238E27FC236}">
              <a16:creationId xmlns:a16="http://schemas.microsoft.com/office/drawing/2014/main" id="{CA963A3E-8844-4A02-86AE-92E0823BE5F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81" name="Text Box 70">
          <a:extLst>
            <a:ext uri="{FF2B5EF4-FFF2-40B4-BE49-F238E27FC236}">
              <a16:creationId xmlns:a16="http://schemas.microsoft.com/office/drawing/2014/main" id="{3978FFF0-83EE-4BA8-B0EB-AB5FE7C2559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82" name="Text Box 71">
          <a:extLst>
            <a:ext uri="{FF2B5EF4-FFF2-40B4-BE49-F238E27FC236}">
              <a16:creationId xmlns:a16="http://schemas.microsoft.com/office/drawing/2014/main" id="{39C3D6D8-DC64-4901-A1CD-47BE06F8E7D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83" name="Text Box 72">
          <a:extLst>
            <a:ext uri="{FF2B5EF4-FFF2-40B4-BE49-F238E27FC236}">
              <a16:creationId xmlns:a16="http://schemas.microsoft.com/office/drawing/2014/main" id="{89E3E80E-25E9-4CAD-B3DA-B8701CEDD6F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384" name="Text Box 73">
          <a:extLst>
            <a:ext uri="{FF2B5EF4-FFF2-40B4-BE49-F238E27FC236}">
              <a16:creationId xmlns:a16="http://schemas.microsoft.com/office/drawing/2014/main" id="{48F4A667-7DA7-4514-8796-EEEB68C745A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E8BDFEEF-9A66-4743-80C3-CE8F537D5BD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86" name="Text Box 43">
          <a:extLst>
            <a:ext uri="{FF2B5EF4-FFF2-40B4-BE49-F238E27FC236}">
              <a16:creationId xmlns:a16="http://schemas.microsoft.com/office/drawing/2014/main" id="{6EFD3BE0-F711-4048-BC6E-961CEE4B5E0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87" name="Text Box 46">
          <a:extLst>
            <a:ext uri="{FF2B5EF4-FFF2-40B4-BE49-F238E27FC236}">
              <a16:creationId xmlns:a16="http://schemas.microsoft.com/office/drawing/2014/main" id="{3FBC94FB-B3E5-448E-84D0-25AC3455A42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388" name="Text Box 43">
          <a:extLst>
            <a:ext uri="{FF2B5EF4-FFF2-40B4-BE49-F238E27FC236}">
              <a16:creationId xmlns:a16="http://schemas.microsoft.com/office/drawing/2014/main" id="{38C49E7B-86B6-4B41-8B8C-FBE065A7A72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89" name="Text Box 65">
          <a:extLst>
            <a:ext uri="{FF2B5EF4-FFF2-40B4-BE49-F238E27FC236}">
              <a16:creationId xmlns:a16="http://schemas.microsoft.com/office/drawing/2014/main" id="{87FED2AA-6DDB-44BD-A201-328ADB3B876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90" name="Text Box 91">
          <a:extLst>
            <a:ext uri="{FF2B5EF4-FFF2-40B4-BE49-F238E27FC236}">
              <a16:creationId xmlns:a16="http://schemas.microsoft.com/office/drawing/2014/main" id="{A618941E-854D-45D8-9BC1-55387DBB5F1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91" name="Text Box 65">
          <a:extLst>
            <a:ext uri="{FF2B5EF4-FFF2-40B4-BE49-F238E27FC236}">
              <a16:creationId xmlns:a16="http://schemas.microsoft.com/office/drawing/2014/main" id="{D32D4677-3438-41B3-99FF-44F8B0C8D19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392" name="Text Box 91">
          <a:extLst>
            <a:ext uri="{FF2B5EF4-FFF2-40B4-BE49-F238E27FC236}">
              <a16:creationId xmlns:a16="http://schemas.microsoft.com/office/drawing/2014/main" id="{36F52B96-6E1D-4265-8266-600C378B074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93" name="Text Box 46">
          <a:extLst>
            <a:ext uri="{FF2B5EF4-FFF2-40B4-BE49-F238E27FC236}">
              <a16:creationId xmlns:a16="http://schemas.microsoft.com/office/drawing/2014/main" id="{C4A8D0F5-D16D-47C1-9613-6B1970300540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394" name="Text Box 43">
          <a:extLst>
            <a:ext uri="{FF2B5EF4-FFF2-40B4-BE49-F238E27FC236}">
              <a16:creationId xmlns:a16="http://schemas.microsoft.com/office/drawing/2014/main" id="{142AD6D2-AA27-45B0-B7D5-1EE9604AFA39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95" name="Text Box 68">
          <a:extLst>
            <a:ext uri="{FF2B5EF4-FFF2-40B4-BE49-F238E27FC236}">
              <a16:creationId xmlns:a16="http://schemas.microsoft.com/office/drawing/2014/main" id="{E9497DA3-61C4-4219-9E83-7F1135C0A86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96" name="Text Box 69">
          <a:extLst>
            <a:ext uri="{FF2B5EF4-FFF2-40B4-BE49-F238E27FC236}">
              <a16:creationId xmlns:a16="http://schemas.microsoft.com/office/drawing/2014/main" id="{DDE6A38A-622B-4025-9300-7360428F91A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97" name="Text Box 70">
          <a:extLst>
            <a:ext uri="{FF2B5EF4-FFF2-40B4-BE49-F238E27FC236}">
              <a16:creationId xmlns:a16="http://schemas.microsoft.com/office/drawing/2014/main" id="{4A62EB2D-73EE-4EEA-9C7D-60358DC3D8C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98" name="Text Box 71">
          <a:extLst>
            <a:ext uri="{FF2B5EF4-FFF2-40B4-BE49-F238E27FC236}">
              <a16:creationId xmlns:a16="http://schemas.microsoft.com/office/drawing/2014/main" id="{7D7A60F4-4E55-4CCD-A51F-0B82F5E36AF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399" name="Text Box 72">
          <a:extLst>
            <a:ext uri="{FF2B5EF4-FFF2-40B4-BE49-F238E27FC236}">
              <a16:creationId xmlns:a16="http://schemas.microsoft.com/office/drawing/2014/main" id="{F24B308C-DC60-4BD1-8439-553C1C1A5D1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0" name="Text Box 73">
          <a:extLst>
            <a:ext uri="{FF2B5EF4-FFF2-40B4-BE49-F238E27FC236}">
              <a16:creationId xmlns:a16="http://schemas.microsoft.com/office/drawing/2014/main" id="{846A8261-5C8B-4425-8E3E-E42DCA65318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01" name="Text Box 46">
          <a:extLst>
            <a:ext uri="{FF2B5EF4-FFF2-40B4-BE49-F238E27FC236}">
              <a16:creationId xmlns:a16="http://schemas.microsoft.com/office/drawing/2014/main" id="{0A7160A2-D997-4DAF-B6BA-7CE4AC419D8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FA53D199-9971-4CB3-A45E-A580172DB70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03" name="Text Box 46">
          <a:extLst>
            <a:ext uri="{FF2B5EF4-FFF2-40B4-BE49-F238E27FC236}">
              <a16:creationId xmlns:a16="http://schemas.microsoft.com/office/drawing/2014/main" id="{BF630B84-909E-4810-B6AD-F2F4A8635FD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04" name="Text Box 43">
          <a:extLst>
            <a:ext uri="{FF2B5EF4-FFF2-40B4-BE49-F238E27FC236}">
              <a16:creationId xmlns:a16="http://schemas.microsoft.com/office/drawing/2014/main" id="{C8F1D5AF-4EDD-4D42-9037-382D1E003A1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5" name="Text Box 68">
          <a:extLst>
            <a:ext uri="{FF2B5EF4-FFF2-40B4-BE49-F238E27FC236}">
              <a16:creationId xmlns:a16="http://schemas.microsoft.com/office/drawing/2014/main" id="{E80C0109-B0DE-4B88-A38D-231472EB9A2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6" name="Text Box 69">
          <a:extLst>
            <a:ext uri="{FF2B5EF4-FFF2-40B4-BE49-F238E27FC236}">
              <a16:creationId xmlns:a16="http://schemas.microsoft.com/office/drawing/2014/main" id="{144B1758-3643-4373-BAC5-BA18768707C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7" name="Text Box 70">
          <a:extLst>
            <a:ext uri="{FF2B5EF4-FFF2-40B4-BE49-F238E27FC236}">
              <a16:creationId xmlns:a16="http://schemas.microsoft.com/office/drawing/2014/main" id="{06DAD26F-20C1-487F-BA41-4472FC528EF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8" name="Text Box 71">
          <a:extLst>
            <a:ext uri="{FF2B5EF4-FFF2-40B4-BE49-F238E27FC236}">
              <a16:creationId xmlns:a16="http://schemas.microsoft.com/office/drawing/2014/main" id="{28A11FC6-E24B-4689-9E75-25CE5EDAA09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09" name="Text Box 72">
          <a:extLst>
            <a:ext uri="{FF2B5EF4-FFF2-40B4-BE49-F238E27FC236}">
              <a16:creationId xmlns:a16="http://schemas.microsoft.com/office/drawing/2014/main" id="{342D5F2E-51FC-4EFA-808F-D27C080A13B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10" name="Text Box 73">
          <a:extLst>
            <a:ext uri="{FF2B5EF4-FFF2-40B4-BE49-F238E27FC236}">
              <a16:creationId xmlns:a16="http://schemas.microsoft.com/office/drawing/2014/main" id="{37510DB7-47DA-456E-A2D7-F0B3917A046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11" name="Text Box 46">
          <a:extLst>
            <a:ext uri="{FF2B5EF4-FFF2-40B4-BE49-F238E27FC236}">
              <a16:creationId xmlns:a16="http://schemas.microsoft.com/office/drawing/2014/main" id="{3ADF1644-2BE1-4C53-BA04-BA1E0AA4EBC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12" name="Text Box 43">
          <a:extLst>
            <a:ext uri="{FF2B5EF4-FFF2-40B4-BE49-F238E27FC236}">
              <a16:creationId xmlns:a16="http://schemas.microsoft.com/office/drawing/2014/main" id="{5F2F721C-1878-47A5-9BE1-5C82C8D8D66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21941DAE-CB7B-4227-B08C-15E7C11656A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4" name="Text Box 68">
          <a:extLst>
            <a:ext uri="{FF2B5EF4-FFF2-40B4-BE49-F238E27FC236}">
              <a16:creationId xmlns:a16="http://schemas.microsoft.com/office/drawing/2014/main" id="{D616C674-D0E8-4BF1-8C54-2D75B333147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5" name="Text Box 69">
          <a:extLst>
            <a:ext uri="{FF2B5EF4-FFF2-40B4-BE49-F238E27FC236}">
              <a16:creationId xmlns:a16="http://schemas.microsoft.com/office/drawing/2014/main" id="{257DF681-5742-4BDA-B3D5-42CEE76D89D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6" name="Text Box 70">
          <a:extLst>
            <a:ext uri="{FF2B5EF4-FFF2-40B4-BE49-F238E27FC236}">
              <a16:creationId xmlns:a16="http://schemas.microsoft.com/office/drawing/2014/main" id="{1B2D88C2-5D40-4992-AF90-0790D586255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7" name="Text Box 71">
          <a:extLst>
            <a:ext uri="{FF2B5EF4-FFF2-40B4-BE49-F238E27FC236}">
              <a16:creationId xmlns:a16="http://schemas.microsoft.com/office/drawing/2014/main" id="{CA003B68-22CF-414E-AE3B-8B70E8DCC9A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8" name="Text Box 72">
          <a:extLst>
            <a:ext uri="{FF2B5EF4-FFF2-40B4-BE49-F238E27FC236}">
              <a16:creationId xmlns:a16="http://schemas.microsoft.com/office/drawing/2014/main" id="{F9D1A1EF-4253-4DBE-90FF-A84D4F6412C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19" name="Text Box 73">
          <a:extLst>
            <a:ext uri="{FF2B5EF4-FFF2-40B4-BE49-F238E27FC236}">
              <a16:creationId xmlns:a16="http://schemas.microsoft.com/office/drawing/2014/main" id="{A6BCEE31-2FCA-407F-A0E1-D25A2B3422A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20" name="Text Box 46">
          <a:extLst>
            <a:ext uri="{FF2B5EF4-FFF2-40B4-BE49-F238E27FC236}">
              <a16:creationId xmlns:a16="http://schemas.microsoft.com/office/drawing/2014/main" id="{04A6ECC0-6BB4-47B4-89A9-9F20E4CA532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8D7E806E-1D99-49DD-B9D9-EB7ED11E168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22" name="Text Box 46">
          <a:extLst>
            <a:ext uri="{FF2B5EF4-FFF2-40B4-BE49-F238E27FC236}">
              <a16:creationId xmlns:a16="http://schemas.microsoft.com/office/drawing/2014/main" id="{702B476F-A0F1-4CB9-B434-0210FFBA417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23" name="Text Box 43">
          <a:extLst>
            <a:ext uri="{FF2B5EF4-FFF2-40B4-BE49-F238E27FC236}">
              <a16:creationId xmlns:a16="http://schemas.microsoft.com/office/drawing/2014/main" id="{25E2C731-5843-4D44-BD5D-B75D09B3CAB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424" name="Text Box 10">
          <a:extLst>
            <a:ext uri="{FF2B5EF4-FFF2-40B4-BE49-F238E27FC236}">
              <a16:creationId xmlns:a16="http://schemas.microsoft.com/office/drawing/2014/main" id="{6A967C83-6563-4DFA-A98A-F6CF7E08AB44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37</xdr:row>
      <xdr:rowOff>0</xdr:rowOff>
    </xdr:from>
    <xdr:ext cx="0" cy="171450"/>
    <xdr:sp macro="" textlink="">
      <xdr:nvSpPr>
        <xdr:cNvPr id="3425" name="Text Box 11">
          <a:extLst>
            <a:ext uri="{FF2B5EF4-FFF2-40B4-BE49-F238E27FC236}">
              <a16:creationId xmlns:a16="http://schemas.microsoft.com/office/drawing/2014/main" id="{7B015DE6-A4AE-422C-990A-84B5226C4475}"/>
            </a:ext>
          </a:extLst>
        </xdr:cNvPr>
        <xdr:cNvSpPr txBox="1">
          <a:spLocks noChangeArrowheads="1"/>
        </xdr:cNvSpPr>
      </xdr:nvSpPr>
      <xdr:spPr bwMode="auto">
        <a:xfrm>
          <a:off x="1057275" y="938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26" name="Text Box 65">
          <a:extLst>
            <a:ext uri="{FF2B5EF4-FFF2-40B4-BE49-F238E27FC236}">
              <a16:creationId xmlns:a16="http://schemas.microsoft.com/office/drawing/2014/main" id="{FC6535E5-1C31-4B16-BAFA-0250E5047A8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27" name="Text Box 91">
          <a:extLst>
            <a:ext uri="{FF2B5EF4-FFF2-40B4-BE49-F238E27FC236}">
              <a16:creationId xmlns:a16="http://schemas.microsoft.com/office/drawing/2014/main" id="{864BF547-12CD-47D5-BB8E-38A7CAA1063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28" name="Text Box 65">
          <a:extLst>
            <a:ext uri="{FF2B5EF4-FFF2-40B4-BE49-F238E27FC236}">
              <a16:creationId xmlns:a16="http://schemas.microsoft.com/office/drawing/2014/main" id="{349596CC-7CF8-4AED-8DE1-0D959C96398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29" name="Text Box 91">
          <a:extLst>
            <a:ext uri="{FF2B5EF4-FFF2-40B4-BE49-F238E27FC236}">
              <a16:creationId xmlns:a16="http://schemas.microsoft.com/office/drawing/2014/main" id="{42DC8EDB-360A-4FA9-A232-35451E085EC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430" name="Text Box 46">
          <a:extLst>
            <a:ext uri="{FF2B5EF4-FFF2-40B4-BE49-F238E27FC236}">
              <a16:creationId xmlns:a16="http://schemas.microsoft.com/office/drawing/2014/main" id="{392B3CA9-F4F3-430F-AA8F-6B1E37B1323D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431" name="Text Box 43">
          <a:extLst>
            <a:ext uri="{FF2B5EF4-FFF2-40B4-BE49-F238E27FC236}">
              <a16:creationId xmlns:a16="http://schemas.microsoft.com/office/drawing/2014/main" id="{336B3D86-D7E0-4DFA-82AB-E6FC73F35E10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2" name="Text Box 68">
          <a:extLst>
            <a:ext uri="{FF2B5EF4-FFF2-40B4-BE49-F238E27FC236}">
              <a16:creationId xmlns:a16="http://schemas.microsoft.com/office/drawing/2014/main" id="{3587E84A-F970-4250-8269-6D2806B7A6F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3" name="Text Box 69">
          <a:extLst>
            <a:ext uri="{FF2B5EF4-FFF2-40B4-BE49-F238E27FC236}">
              <a16:creationId xmlns:a16="http://schemas.microsoft.com/office/drawing/2014/main" id="{31595FFA-B2F1-4DFF-847B-AE5945867B1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4" name="Text Box 70">
          <a:extLst>
            <a:ext uri="{FF2B5EF4-FFF2-40B4-BE49-F238E27FC236}">
              <a16:creationId xmlns:a16="http://schemas.microsoft.com/office/drawing/2014/main" id="{CD0A3DF8-5AF7-4FFD-B373-3464D3E72A2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5" name="Text Box 71">
          <a:extLst>
            <a:ext uri="{FF2B5EF4-FFF2-40B4-BE49-F238E27FC236}">
              <a16:creationId xmlns:a16="http://schemas.microsoft.com/office/drawing/2014/main" id="{CEB0E89C-5EDC-4356-90B9-39A0A7C4D11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6" name="Text Box 72">
          <a:extLst>
            <a:ext uri="{FF2B5EF4-FFF2-40B4-BE49-F238E27FC236}">
              <a16:creationId xmlns:a16="http://schemas.microsoft.com/office/drawing/2014/main" id="{2D662509-A989-4E2D-9CF1-308E1F15F7E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37" name="Text Box 73">
          <a:extLst>
            <a:ext uri="{FF2B5EF4-FFF2-40B4-BE49-F238E27FC236}">
              <a16:creationId xmlns:a16="http://schemas.microsoft.com/office/drawing/2014/main" id="{842D5FA3-1BC2-4C5E-89D6-96C1D35D820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38" name="Text Box 46">
          <a:extLst>
            <a:ext uri="{FF2B5EF4-FFF2-40B4-BE49-F238E27FC236}">
              <a16:creationId xmlns:a16="http://schemas.microsoft.com/office/drawing/2014/main" id="{8EE107F0-EC0A-41CE-9D79-1660D626BBC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39" name="Text Box 43">
          <a:extLst>
            <a:ext uri="{FF2B5EF4-FFF2-40B4-BE49-F238E27FC236}">
              <a16:creationId xmlns:a16="http://schemas.microsoft.com/office/drawing/2014/main" id="{0CC5458C-4532-4048-BF8F-D0C6708CA24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40" name="Text Box 46">
          <a:extLst>
            <a:ext uri="{FF2B5EF4-FFF2-40B4-BE49-F238E27FC236}">
              <a16:creationId xmlns:a16="http://schemas.microsoft.com/office/drawing/2014/main" id="{4C4F96DC-9805-42EF-8E61-E781356436A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41" name="Text Box 43">
          <a:extLst>
            <a:ext uri="{FF2B5EF4-FFF2-40B4-BE49-F238E27FC236}">
              <a16:creationId xmlns:a16="http://schemas.microsoft.com/office/drawing/2014/main" id="{AAD8702E-4060-4692-825F-1575D7CFB66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2" name="Text Box 68">
          <a:extLst>
            <a:ext uri="{FF2B5EF4-FFF2-40B4-BE49-F238E27FC236}">
              <a16:creationId xmlns:a16="http://schemas.microsoft.com/office/drawing/2014/main" id="{F3755154-A531-4B82-9919-4F07D55B521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3" name="Text Box 69">
          <a:extLst>
            <a:ext uri="{FF2B5EF4-FFF2-40B4-BE49-F238E27FC236}">
              <a16:creationId xmlns:a16="http://schemas.microsoft.com/office/drawing/2014/main" id="{0BDEBA97-D8CF-4DCA-9D4A-8FDF26EBC45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4" name="Text Box 70">
          <a:extLst>
            <a:ext uri="{FF2B5EF4-FFF2-40B4-BE49-F238E27FC236}">
              <a16:creationId xmlns:a16="http://schemas.microsoft.com/office/drawing/2014/main" id="{8F582B9F-7D44-4A83-86B7-69638F7643D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5" name="Text Box 71">
          <a:extLst>
            <a:ext uri="{FF2B5EF4-FFF2-40B4-BE49-F238E27FC236}">
              <a16:creationId xmlns:a16="http://schemas.microsoft.com/office/drawing/2014/main" id="{ADEF09A5-CB34-4801-A22A-5D8E7EEEB2D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6" name="Text Box 72">
          <a:extLst>
            <a:ext uri="{FF2B5EF4-FFF2-40B4-BE49-F238E27FC236}">
              <a16:creationId xmlns:a16="http://schemas.microsoft.com/office/drawing/2014/main" id="{852DCC04-7431-42D6-9E1F-C8E6772BE42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47" name="Text Box 73">
          <a:extLst>
            <a:ext uri="{FF2B5EF4-FFF2-40B4-BE49-F238E27FC236}">
              <a16:creationId xmlns:a16="http://schemas.microsoft.com/office/drawing/2014/main" id="{80D7CBEC-7EAD-4C95-838B-884C146F139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48" name="Text Box 46">
          <a:extLst>
            <a:ext uri="{FF2B5EF4-FFF2-40B4-BE49-F238E27FC236}">
              <a16:creationId xmlns:a16="http://schemas.microsoft.com/office/drawing/2014/main" id="{06EA8162-C8E0-44D2-B623-41CEC5E73FF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49" name="Text Box 43">
          <a:extLst>
            <a:ext uri="{FF2B5EF4-FFF2-40B4-BE49-F238E27FC236}">
              <a16:creationId xmlns:a16="http://schemas.microsoft.com/office/drawing/2014/main" id="{DF0635B4-3C58-4FD7-ADFF-755A62C41B3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50" name="Text Box 46">
          <a:extLst>
            <a:ext uri="{FF2B5EF4-FFF2-40B4-BE49-F238E27FC236}">
              <a16:creationId xmlns:a16="http://schemas.microsoft.com/office/drawing/2014/main" id="{60609E7F-2819-4EAD-BC59-D2B501BCE14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51" name="Text Box 43">
          <a:extLst>
            <a:ext uri="{FF2B5EF4-FFF2-40B4-BE49-F238E27FC236}">
              <a16:creationId xmlns:a16="http://schemas.microsoft.com/office/drawing/2014/main" id="{23E661D1-B97E-486B-8C9F-DC840452C68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2" name="Text Box 68">
          <a:extLst>
            <a:ext uri="{FF2B5EF4-FFF2-40B4-BE49-F238E27FC236}">
              <a16:creationId xmlns:a16="http://schemas.microsoft.com/office/drawing/2014/main" id="{2F6C1E61-EDFD-41E1-BD8C-01DD0C18248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3" name="Text Box 69">
          <a:extLst>
            <a:ext uri="{FF2B5EF4-FFF2-40B4-BE49-F238E27FC236}">
              <a16:creationId xmlns:a16="http://schemas.microsoft.com/office/drawing/2014/main" id="{A10A7BD2-24A2-47A9-BF04-2F3777E78E1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4" name="Text Box 70">
          <a:extLst>
            <a:ext uri="{FF2B5EF4-FFF2-40B4-BE49-F238E27FC236}">
              <a16:creationId xmlns:a16="http://schemas.microsoft.com/office/drawing/2014/main" id="{0ED9E752-A1BE-41C6-B3BF-1BD1661CDD2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5" name="Text Box 71">
          <a:extLst>
            <a:ext uri="{FF2B5EF4-FFF2-40B4-BE49-F238E27FC236}">
              <a16:creationId xmlns:a16="http://schemas.microsoft.com/office/drawing/2014/main" id="{21ACC88D-C9C2-4BF4-ADE2-3ECD81B8145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6" name="Text Box 72">
          <a:extLst>
            <a:ext uri="{FF2B5EF4-FFF2-40B4-BE49-F238E27FC236}">
              <a16:creationId xmlns:a16="http://schemas.microsoft.com/office/drawing/2014/main" id="{9FF61C0D-5B67-4550-9E3C-3AC539CAD74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57" name="Text Box 73">
          <a:extLst>
            <a:ext uri="{FF2B5EF4-FFF2-40B4-BE49-F238E27FC236}">
              <a16:creationId xmlns:a16="http://schemas.microsoft.com/office/drawing/2014/main" id="{DFB09DA1-DBC2-4259-B336-7E16E62E081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12E4F804-E1CE-4DAC-B381-F4612C07AFA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59" name="Text Box 43">
          <a:extLst>
            <a:ext uri="{FF2B5EF4-FFF2-40B4-BE49-F238E27FC236}">
              <a16:creationId xmlns:a16="http://schemas.microsoft.com/office/drawing/2014/main" id="{70A8701B-12FC-4D54-91C5-5DD5A634F03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60" name="Text Box 46">
          <a:extLst>
            <a:ext uri="{FF2B5EF4-FFF2-40B4-BE49-F238E27FC236}">
              <a16:creationId xmlns:a16="http://schemas.microsoft.com/office/drawing/2014/main" id="{72A5097D-54D0-4D3B-8AA2-04046247A03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61" name="Text Box 43">
          <a:extLst>
            <a:ext uri="{FF2B5EF4-FFF2-40B4-BE49-F238E27FC236}">
              <a16:creationId xmlns:a16="http://schemas.microsoft.com/office/drawing/2014/main" id="{CC565012-1069-4E4C-9686-F73E21D7EE2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561975</xdr:colOff>
      <xdr:row>25</xdr:row>
      <xdr:rowOff>295275</xdr:rowOff>
    </xdr:from>
    <xdr:ext cx="0" cy="171450"/>
    <xdr:sp macro="" textlink="">
      <xdr:nvSpPr>
        <xdr:cNvPr id="3462" name="Text Box 10">
          <a:extLst>
            <a:ext uri="{FF2B5EF4-FFF2-40B4-BE49-F238E27FC236}">
              <a16:creationId xmlns:a16="http://schemas.microsoft.com/office/drawing/2014/main" id="{F88BD3F6-F564-4C1C-802E-4C498D10AEB3}"/>
            </a:ext>
          </a:extLst>
        </xdr:cNvPr>
        <xdr:cNvSpPr txBox="1">
          <a:spLocks noChangeArrowheads="1"/>
        </xdr:cNvSpPr>
      </xdr:nvSpPr>
      <xdr:spPr bwMode="auto">
        <a:xfrm>
          <a:off x="16106775" y="7505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63" name="Text Box 65">
          <a:extLst>
            <a:ext uri="{FF2B5EF4-FFF2-40B4-BE49-F238E27FC236}">
              <a16:creationId xmlns:a16="http://schemas.microsoft.com/office/drawing/2014/main" id="{1B806883-030C-4430-A016-9105B06AF33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64" name="Text Box 91">
          <a:extLst>
            <a:ext uri="{FF2B5EF4-FFF2-40B4-BE49-F238E27FC236}">
              <a16:creationId xmlns:a16="http://schemas.microsoft.com/office/drawing/2014/main" id="{D67B6A2C-FCA4-43A3-8E26-125629B67DB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65" name="Text Box 65">
          <a:extLst>
            <a:ext uri="{FF2B5EF4-FFF2-40B4-BE49-F238E27FC236}">
              <a16:creationId xmlns:a16="http://schemas.microsoft.com/office/drawing/2014/main" id="{89B89523-F406-40A2-ACE1-EDEAE151B73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466" name="Text Box 46">
          <a:extLst>
            <a:ext uri="{FF2B5EF4-FFF2-40B4-BE49-F238E27FC236}">
              <a16:creationId xmlns:a16="http://schemas.microsoft.com/office/drawing/2014/main" id="{2AC64D13-2EA0-49DB-A328-360142F7C667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467" name="Text Box 43">
          <a:extLst>
            <a:ext uri="{FF2B5EF4-FFF2-40B4-BE49-F238E27FC236}">
              <a16:creationId xmlns:a16="http://schemas.microsoft.com/office/drawing/2014/main" id="{52377EBC-A118-4216-A31A-3400FBD9E57B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68" name="Text Box 68">
          <a:extLst>
            <a:ext uri="{FF2B5EF4-FFF2-40B4-BE49-F238E27FC236}">
              <a16:creationId xmlns:a16="http://schemas.microsoft.com/office/drawing/2014/main" id="{0FEF3E4C-EEE7-4EC8-8807-B9EE68DBB64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69" name="Text Box 69">
          <a:extLst>
            <a:ext uri="{FF2B5EF4-FFF2-40B4-BE49-F238E27FC236}">
              <a16:creationId xmlns:a16="http://schemas.microsoft.com/office/drawing/2014/main" id="{2E3B7288-D8E7-48AE-A88A-8A1A79EC769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0" name="Text Box 70">
          <a:extLst>
            <a:ext uri="{FF2B5EF4-FFF2-40B4-BE49-F238E27FC236}">
              <a16:creationId xmlns:a16="http://schemas.microsoft.com/office/drawing/2014/main" id="{4589F7D1-3064-44D5-9A37-D00AE4CC1CB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1" name="Text Box 71">
          <a:extLst>
            <a:ext uri="{FF2B5EF4-FFF2-40B4-BE49-F238E27FC236}">
              <a16:creationId xmlns:a16="http://schemas.microsoft.com/office/drawing/2014/main" id="{5B4E6FB2-02AF-4505-9C70-CFFD3F40068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2" name="Text Box 72">
          <a:extLst>
            <a:ext uri="{FF2B5EF4-FFF2-40B4-BE49-F238E27FC236}">
              <a16:creationId xmlns:a16="http://schemas.microsoft.com/office/drawing/2014/main" id="{C2A2C9DF-1AED-46B4-A025-06520592722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3" name="Text Box 73">
          <a:extLst>
            <a:ext uri="{FF2B5EF4-FFF2-40B4-BE49-F238E27FC236}">
              <a16:creationId xmlns:a16="http://schemas.microsoft.com/office/drawing/2014/main" id="{5E08A6E2-3997-4F2F-85FC-DCC5198AF78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74" name="Text Box 46">
          <a:extLst>
            <a:ext uri="{FF2B5EF4-FFF2-40B4-BE49-F238E27FC236}">
              <a16:creationId xmlns:a16="http://schemas.microsoft.com/office/drawing/2014/main" id="{31987035-3524-41A0-B505-C9E4794490B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75" name="Text Box 43">
          <a:extLst>
            <a:ext uri="{FF2B5EF4-FFF2-40B4-BE49-F238E27FC236}">
              <a16:creationId xmlns:a16="http://schemas.microsoft.com/office/drawing/2014/main" id="{C34BD82D-719E-48BE-9CFF-F9506486270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76" name="Text Box 46">
          <a:extLst>
            <a:ext uri="{FF2B5EF4-FFF2-40B4-BE49-F238E27FC236}">
              <a16:creationId xmlns:a16="http://schemas.microsoft.com/office/drawing/2014/main" id="{DD31F299-D527-4CA8-865D-32C70A0C156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77" name="Text Box 43">
          <a:extLst>
            <a:ext uri="{FF2B5EF4-FFF2-40B4-BE49-F238E27FC236}">
              <a16:creationId xmlns:a16="http://schemas.microsoft.com/office/drawing/2014/main" id="{07071502-ADBD-437A-91DD-7BE01AB0F6E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8" name="Text Box 68">
          <a:extLst>
            <a:ext uri="{FF2B5EF4-FFF2-40B4-BE49-F238E27FC236}">
              <a16:creationId xmlns:a16="http://schemas.microsoft.com/office/drawing/2014/main" id="{46D561EA-1ED3-46B4-B036-EA40E5F863E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79" name="Text Box 69">
          <a:extLst>
            <a:ext uri="{FF2B5EF4-FFF2-40B4-BE49-F238E27FC236}">
              <a16:creationId xmlns:a16="http://schemas.microsoft.com/office/drawing/2014/main" id="{866EAE6B-2F1A-4F83-8423-2E62FB676CE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80" name="Text Box 70">
          <a:extLst>
            <a:ext uri="{FF2B5EF4-FFF2-40B4-BE49-F238E27FC236}">
              <a16:creationId xmlns:a16="http://schemas.microsoft.com/office/drawing/2014/main" id="{EFEF27AB-C54E-49E6-A6BB-410473B9697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81" name="Text Box 71">
          <a:extLst>
            <a:ext uri="{FF2B5EF4-FFF2-40B4-BE49-F238E27FC236}">
              <a16:creationId xmlns:a16="http://schemas.microsoft.com/office/drawing/2014/main" id="{BE632527-A0DC-4607-BCC3-F7960057554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82" name="Text Box 72">
          <a:extLst>
            <a:ext uri="{FF2B5EF4-FFF2-40B4-BE49-F238E27FC236}">
              <a16:creationId xmlns:a16="http://schemas.microsoft.com/office/drawing/2014/main" id="{59748058-C7BB-4568-AD59-45A2227701A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483" name="Text Box 73">
          <a:extLst>
            <a:ext uri="{FF2B5EF4-FFF2-40B4-BE49-F238E27FC236}">
              <a16:creationId xmlns:a16="http://schemas.microsoft.com/office/drawing/2014/main" id="{0CC9C1B1-D97E-483B-898D-595F0479F61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84" name="Text Box 46">
          <a:extLst>
            <a:ext uri="{FF2B5EF4-FFF2-40B4-BE49-F238E27FC236}">
              <a16:creationId xmlns:a16="http://schemas.microsoft.com/office/drawing/2014/main" id="{B0FE0E84-DF91-4A5A-81B4-47A832702C7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85" name="Text Box 43">
          <a:extLst>
            <a:ext uri="{FF2B5EF4-FFF2-40B4-BE49-F238E27FC236}">
              <a16:creationId xmlns:a16="http://schemas.microsoft.com/office/drawing/2014/main" id="{59B4B14D-C5BF-4181-BC88-1C47C3EBB74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86" name="Text Box 46">
          <a:extLst>
            <a:ext uri="{FF2B5EF4-FFF2-40B4-BE49-F238E27FC236}">
              <a16:creationId xmlns:a16="http://schemas.microsoft.com/office/drawing/2014/main" id="{D288D3D3-7484-4121-A622-5195F832250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87" name="Text Box 43">
          <a:extLst>
            <a:ext uri="{FF2B5EF4-FFF2-40B4-BE49-F238E27FC236}">
              <a16:creationId xmlns:a16="http://schemas.microsoft.com/office/drawing/2014/main" id="{DCE57ED6-B0E5-418D-AC24-B077864A6C0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88" name="Text Box 68">
          <a:extLst>
            <a:ext uri="{FF2B5EF4-FFF2-40B4-BE49-F238E27FC236}">
              <a16:creationId xmlns:a16="http://schemas.microsoft.com/office/drawing/2014/main" id="{78C67A36-0FD4-490D-92A6-3F8FDF82E4B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89" name="Text Box 69">
          <a:extLst>
            <a:ext uri="{FF2B5EF4-FFF2-40B4-BE49-F238E27FC236}">
              <a16:creationId xmlns:a16="http://schemas.microsoft.com/office/drawing/2014/main" id="{6964D95B-7BB1-4048-A24F-2D8C9F3D37E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90" name="Text Box 70">
          <a:extLst>
            <a:ext uri="{FF2B5EF4-FFF2-40B4-BE49-F238E27FC236}">
              <a16:creationId xmlns:a16="http://schemas.microsoft.com/office/drawing/2014/main" id="{40ED0DC7-42E0-4859-982E-BB48B4D462D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91" name="Text Box 71">
          <a:extLst>
            <a:ext uri="{FF2B5EF4-FFF2-40B4-BE49-F238E27FC236}">
              <a16:creationId xmlns:a16="http://schemas.microsoft.com/office/drawing/2014/main" id="{2D434469-C221-4260-A150-8220F278EE5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92" name="Text Box 72">
          <a:extLst>
            <a:ext uri="{FF2B5EF4-FFF2-40B4-BE49-F238E27FC236}">
              <a16:creationId xmlns:a16="http://schemas.microsoft.com/office/drawing/2014/main" id="{F1AD6225-29C7-4100-8E0C-9839F1C62B2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47625"/>
    <xdr:sp macro="" textlink="">
      <xdr:nvSpPr>
        <xdr:cNvPr id="3493" name="Text Box 73">
          <a:extLst>
            <a:ext uri="{FF2B5EF4-FFF2-40B4-BE49-F238E27FC236}">
              <a16:creationId xmlns:a16="http://schemas.microsoft.com/office/drawing/2014/main" id="{EEB93032-6524-4584-B07E-D51068C21C5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94" name="Text Box 46">
          <a:extLst>
            <a:ext uri="{FF2B5EF4-FFF2-40B4-BE49-F238E27FC236}">
              <a16:creationId xmlns:a16="http://schemas.microsoft.com/office/drawing/2014/main" id="{A60D9C43-4242-4887-A4E6-BDAC835DD2C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95" name="Text Box 43">
          <a:extLst>
            <a:ext uri="{FF2B5EF4-FFF2-40B4-BE49-F238E27FC236}">
              <a16:creationId xmlns:a16="http://schemas.microsoft.com/office/drawing/2014/main" id="{DF80036E-3DCA-4CC0-AE90-4F2BADD8F49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96" name="Text Box 46">
          <a:extLst>
            <a:ext uri="{FF2B5EF4-FFF2-40B4-BE49-F238E27FC236}">
              <a16:creationId xmlns:a16="http://schemas.microsoft.com/office/drawing/2014/main" id="{1A879103-0849-48CD-A8F3-F3AC8ED0873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497" name="Text Box 43">
          <a:extLst>
            <a:ext uri="{FF2B5EF4-FFF2-40B4-BE49-F238E27FC236}">
              <a16:creationId xmlns:a16="http://schemas.microsoft.com/office/drawing/2014/main" id="{C485A76F-0351-409F-A8CF-50A174EB5B1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333375</xdr:colOff>
      <xdr:row>40</xdr:row>
      <xdr:rowOff>152400</xdr:rowOff>
    </xdr:from>
    <xdr:ext cx="0" cy="171450"/>
    <xdr:sp macro="" textlink="">
      <xdr:nvSpPr>
        <xdr:cNvPr id="3498" name="Text Box 10">
          <a:extLst>
            <a:ext uri="{FF2B5EF4-FFF2-40B4-BE49-F238E27FC236}">
              <a16:creationId xmlns:a16="http://schemas.microsoft.com/office/drawing/2014/main" id="{800E2B1E-4907-4774-98E5-91D3F9CEF29C}"/>
            </a:ext>
          </a:extLst>
        </xdr:cNvPr>
        <xdr:cNvSpPr txBox="1">
          <a:spLocks noChangeArrowheads="1"/>
        </xdr:cNvSpPr>
      </xdr:nvSpPr>
      <xdr:spPr bwMode="auto">
        <a:xfrm>
          <a:off x="16078200" y="13115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499" name="Text Box 65">
          <a:extLst>
            <a:ext uri="{FF2B5EF4-FFF2-40B4-BE49-F238E27FC236}">
              <a16:creationId xmlns:a16="http://schemas.microsoft.com/office/drawing/2014/main" id="{702D7921-7BDF-4E40-8D2D-BAA0805D6C5E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500" name="Text Box 91">
          <a:extLst>
            <a:ext uri="{FF2B5EF4-FFF2-40B4-BE49-F238E27FC236}">
              <a16:creationId xmlns:a16="http://schemas.microsoft.com/office/drawing/2014/main" id="{7611BB08-8942-4D34-B46E-B8C36FC1F35A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171450"/>
    <xdr:sp macro="" textlink="">
      <xdr:nvSpPr>
        <xdr:cNvPr id="3501" name="Text Box 65">
          <a:extLst>
            <a:ext uri="{FF2B5EF4-FFF2-40B4-BE49-F238E27FC236}">
              <a16:creationId xmlns:a16="http://schemas.microsoft.com/office/drawing/2014/main" id="{133443FC-FEB6-4724-AB23-E7432BBB0CC0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502" name="Text Box 46">
          <a:extLst>
            <a:ext uri="{FF2B5EF4-FFF2-40B4-BE49-F238E27FC236}">
              <a16:creationId xmlns:a16="http://schemas.microsoft.com/office/drawing/2014/main" id="{371CCFF2-E674-4EF3-A4D4-41FF57914730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71450"/>
    <xdr:sp macro="" textlink="">
      <xdr:nvSpPr>
        <xdr:cNvPr id="3503" name="Text Box 43">
          <a:extLst>
            <a:ext uri="{FF2B5EF4-FFF2-40B4-BE49-F238E27FC236}">
              <a16:creationId xmlns:a16="http://schemas.microsoft.com/office/drawing/2014/main" id="{9CC9E591-735D-48EE-BE7D-C90BA3182297}"/>
            </a:ext>
          </a:extLst>
        </xdr:cNvPr>
        <xdr:cNvSpPr txBox="1">
          <a:spLocks noChangeArrowheads="1"/>
        </xdr:cNvSpPr>
      </xdr:nvSpPr>
      <xdr:spPr bwMode="auto">
        <a:xfrm>
          <a:off x="4676775" y="938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4" name="Text Box 68">
          <a:extLst>
            <a:ext uri="{FF2B5EF4-FFF2-40B4-BE49-F238E27FC236}">
              <a16:creationId xmlns:a16="http://schemas.microsoft.com/office/drawing/2014/main" id="{BCCA7C4A-4FCB-4C52-A050-52C2E9B2E5C6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5" name="Text Box 69">
          <a:extLst>
            <a:ext uri="{FF2B5EF4-FFF2-40B4-BE49-F238E27FC236}">
              <a16:creationId xmlns:a16="http://schemas.microsoft.com/office/drawing/2014/main" id="{369D460F-9B54-4DB5-9DA3-39E6EFA7800D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6" name="Text Box 70">
          <a:extLst>
            <a:ext uri="{FF2B5EF4-FFF2-40B4-BE49-F238E27FC236}">
              <a16:creationId xmlns:a16="http://schemas.microsoft.com/office/drawing/2014/main" id="{39CEFA41-7AE1-4EA0-80AB-C3666FD9C87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7" name="Text Box 71">
          <a:extLst>
            <a:ext uri="{FF2B5EF4-FFF2-40B4-BE49-F238E27FC236}">
              <a16:creationId xmlns:a16="http://schemas.microsoft.com/office/drawing/2014/main" id="{B4A1DABA-40EF-494A-A94D-DA88AED5C998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8" name="Text Box 72">
          <a:extLst>
            <a:ext uri="{FF2B5EF4-FFF2-40B4-BE49-F238E27FC236}">
              <a16:creationId xmlns:a16="http://schemas.microsoft.com/office/drawing/2014/main" id="{41057640-FF81-46D3-9FF6-1B9A1759C02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09" name="Text Box 73">
          <a:extLst>
            <a:ext uri="{FF2B5EF4-FFF2-40B4-BE49-F238E27FC236}">
              <a16:creationId xmlns:a16="http://schemas.microsoft.com/office/drawing/2014/main" id="{0FCD6DA4-2CA4-4946-ACF5-FA94BE27207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10" name="Text Box 46">
          <a:extLst>
            <a:ext uri="{FF2B5EF4-FFF2-40B4-BE49-F238E27FC236}">
              <a16:creationId xmlns:a16="http://schemas.microsoft.com/office/drawing/2014/main" id="{2C173032-D299-43A8-AC76-5B174DE3826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11" name="Text Box 43">
          <a:extLst>
            <a:ext uri="{FF2B5EF4-FFF2-40B4-BE49-F238E27FC236}">
              <a16:creationId xmlns:a16="http://schemas.microsoft.com/office/drawing/2014/main" id="{D4F06734-6D5D-462C-BC68-A66C0176AE17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12" name="Text Box 46">
          <a:extLst>
            <a:ext uri="{FF2B5EF4-FFF2-40B4-BE49-F238E27FC236}">
              <a16:creationId xmlns:a16="http://schemas.microsoft.com/office/drawing/2014/main" id="{23A759E6-EFDE-477B-9C23-51ECDF140895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13" name="Text Box 43">
          <a:extLst>
            <a:ext uri="{FF2B5EF4-FFF2-40B4-BE49-F238E27FC236}">
              <a16:creationId xmlns:a16="http://schemas.microsoft.com/office/drawing/2014/main" id="{D007AD57-7D3A-4D92-9AB4-6D9009BDF411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4" name="Text Box 68">
          <a:extLst>
            <a:ext uri="{FF2B5EF4-FFF2-40B4-BE49-F238E27FC236}">
              <a16:creationId xmlns:a16="http://schemas.microsoft.com/office/drawing/2014/main" id="{8717E391-2857-404F-A342-6AE39038ADB2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5" name="Text Box 69">
          <a:extLst>
            <a:ext uri="{FF2B5EF4-FFF2-40B4-BE49-F238E27FC236}">
              <a16:creationId xmlns:a16="http://schemas.microsoft.com/office/drawing/2014/main" id="{9FD93FAA-B53A-4FCF-A393-8A3390685A6B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6" name="Text Box 70">
          <a:extLst>
            <a:ext uri="{FF2B5EF4-FFF2-40B4-BE49-F238E27FC236}">
              <a16:creationId xmlns:a16="http://schemas.microsoft.com/office/drawing/2014/main" id="{66D2F684-BAD3-4722-9119-5B2FFA5F6C0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7" name="Text Box 71">
          <a:extLst>
            <a:ext uri="{FF2B5EF4-FFF2-40B4-BE49-F238E27FC236}">
              <a16:creationId xmlns:a16="http://schemas.microsoft.com/office/drawing/2014/main" id="{14FBA828-06F4-45E2-8FA2-56AF394440AF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8" name="Text Box 72">
          <a:extLst>
            <a:ext uri="{FF2B5EF4-FFF2-40B4-BE49-F238E27FC236}">
              <a16:creationId xmlns:a16="http://schemas.microsoft.com/office/drawing/2014/main" id="{E4AAC76C-9F5B-452E-991C-53F7682154AC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66675"/>
    <xdr:sp macro="" textlink="">
      <xdr:nvSpPr>
        <xdr:cNvPr id="3519" name="Text Box 73">
          <a:extLst>
            <a:ext uri="{FF2B5EF4-FFF2-40B4-BE49-F238E27FC236}">
              <a16:creationId xmlns:a16="http://schemas.microsoft.com/office/drawing/2014/main" id="{3C490A3B-D9E3-4740-8AF5-DE956558BE13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20" name="Text Box 46">
          <a:extLst>
            <a:ext uri="{FF2B5EF4-FFF2-40B4-BE49-F238E27FC236}">
              <a16:creationId xmlns:a16="http://schemas.microsoft.com/office/drawing/2014/main" id="{728E5A2D-2490-4A1C-AD75-3B7554748404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macro="" textlink="">
      <xdr:nvSpPr>
        <xdr:cNvPr id="3521" name="Text Box 43">
          <a:extLst>
            <a:ext uri="{FF2B5EF4-FFF2-40B4-BE49-F238E27FC236}">
              <a16:creationId xmlns:a16="http://schemas.microsoft.com/office/drawing/2014/main" id="{FBD3BE3B-2FCD-43E5-8682-31FB102674F9}"/>
            </a:ext>
          </a:extLst>
        </xdr:cNvPr>
        <xdr:cNvSpPr txBox="1">
          <a:spLocks noChangeArrowheads="1"/>
        </xdr:cNvSpPr>
      </xdr:nvSpPr>
      <xdr:spPr bwMode="auto">
        <a:xfrm>
          <a:off x="3933825" y="938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149</xdr:row>
      <xdr:rowOff>0</xdr:rowOff>
    </xdr:from>
    <xdr:ext cx="76200" cy="28575"/>
    <xdr:sp macro="" textlink="">
      <xdr:nvSpPr>
        <xdr:cNvPr id="3522" name="Text Box 46">
          <a:extLst>
            <a:ext uri="{FF2B5EF4-FFF2-40B4-BE49-F238E27FC236}">
              <a16:creationId xmlns:a16="http://schemas.microsoft.com/office/drawing/2014/main" id="{04704A65-A3C8-42D8-91EA-4CEE38988FD8}"/>
            </a:ext>
          </a:extLst>
        </xdr:cNvPr>
        <xdr:cNvSpPr txBox="1">
          <a:spLocks noChangeArrowheads="1"/>
        </xdr:cNvSpPr>
      </xdr:nvSpPr>
      <xdr:spPr bwMode="auto">
        <a:xfrm>
          <a:off x="13020675" y="254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133350</xdr:colOff>
      <xdr:row>109</xdr:row>
      <xdr:rowOff>0</xdr:rowOff>
    </xdr:from>
    <xdr:ext cx="76200" cy="28575"/>
    <xdr:sp macro="" textlink="">
      <xdr:nvSpPr>
        <xdr:cNvPr id="3523" name="Text Box 43">
          <a:extLst>
            <a:ext uri="{FF2B5EF4-FFF2-40B4-BE49-F238E27FC236}">
              <a16:creationId xmlns:a16="http://schemas.microsoft.com/office/drawing/2014/main" id="{53F51111-5051-4D2C-9A7A-6A46CDF0F4AB}"/>
            </a:ext>
          </a:extLst>
        </xdr:cNvPr>
        <xdr:cNvSpPr txBox="1">
          <a:spLocks noChangeArrowheads="1"/>
        </xdr:cNvSpPr>
      </xdr:nvSpPr>
      <xdr:spPr bwMode="auto">
        <a:xfrm>
          <a:off x="15268575" y="2695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4" name="Text Box 68">
          <a:extLst>
            <a:ext uri="{FF2B5EF4-FFF2-40B4-BE49-F238E27FC236}">
              <a16:creationId xmlns:a16="http://schemas.microsoft.com/office/drawing/2014/main" id="{F851E99C-E359-4DD6-9E00-A538C29E8B3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5" name="Text Box 69">
          <a:extLst>
            <a:ext uri="{FF2B5EF4-FFF2-40B4-BE49-F238E27FC236}">
              <a16:creationId xmlns:a16="http://schemas.microsoft.com/office/drawing/2014/main" id="{469F8658-9A93-49CA-A5C3-E5EA847CF67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6" name="Text Box 70">
          <a:extLst>
            <a:ext uri="{FF2B5EF4-FFF2-40B4-BE49-F238E27FC236}">
              <a16:creationId xmlns:a16="http://schemas.microsoft.com/office/drawing/2014/main" id="{5CCD693B-727B-4F06-B01B-7BF36DDDA61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7" name="Text Box 71">
          <a:extLst>
            <a:ext uri="{FF2B5EF4-FFF2-40B4-BE49-F238E27FC236}">
              <a16:creationId xmlns:a16="http://schemas.microsoft.com/office/drawing/2014/main" id="{49802EF9-D7A0-4669-9C74-7DC4B1584C4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8" name="Text Box 72">
          <a:extLst>
            <a:ext uri="{FF2B5EF4-FFF2-40B4-BE49-F238E27FC236}">
              <a16:creationId xmlns:a16="http://schemas.microsoft.com/office/drawing/2014/main" id="{9BC4B789-46F9-4572-B5E4-DF99764ADC7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29" name="Text Box 73">
          <a:extLst>
            <a:ext uri="{FF2B5EF4-FFF2-40B4-BE49-F238E27FC236}">
              <a16:creationId xmlns:a16="http://schemas.microsoft.com/office/drawing/2014/main" id="{967BAA53-F528-458A-86F7-C13FF296D9E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30" name="Text Box 46">
          <a:extLst>
            <a:ext uri="{FF2B5EF4-FFF2-40B4-BE49-F238E27FC236}">
              <a16:creationId xmlns:a16="http://schemas.microsoft.com/office/drawing/2014/main" id="{0E978B2B-A961-4CF3-8360-C75C82F5953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ECE11C8E-05DA-45B5-9D0D-1684468784B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32" name="Text Box 46">
          <a:extLst>
            <a:ext uri="{FF2B5EF4-FFF2-40B4-BE49-F238E27FC236}">
              <a16:creationId xmlns:a16="http://schemas.microsoft.com/office/drawing/2014/main" id="{ECDE65F1-E769-48BE-A783-39ECDB316EB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33" name="Text Box 43">
          <a:extLst>
            <a:ext uri="{FF2B5EF4-FFF2-40B4-BE49-F238E27FC236}">
              <a16:creationId xmlns:a16="http://schemas.microsoft.com/office/drawing/2014/main" id="{268B7656-C936-4450-AE68-7ECDB93D2FC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534" name="Text Box 10">
          <a:extLst>
            <a:ext uri="{FF2B5EF4-FFF2-40B4-BE49-F238E27FC236}">
              <a16:creationId xmlns:a16="http://schemas.microsoft.com/office/drawing/2014/main" id="{7086445C-D243-4245-B609-2C16885A641F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535" name="Text Box 11">
          <a:extLst>
            <a:ext uri="{FF2B5EF4-FFF2-40B4-BE49-F238E27FC236}">
              <a16:creationId xmlns:a16="http://schemas.microsoft.com/office/drawing/2014/main" id="{1E2A32CA-7A2B-408F-83B2-D2190BC195CF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36" name="Text Box 65">
          <a:extLst>
            <a:ext uri="{FF2B5EF4-FFF2-40B4-BE49-F238E27FC236}">
              <a16:creationId xmlns:a16="http://schemas.microsoft.com/office/drawing/2014/main" id="{DCC828EE-6B5D-43AE-B89A-35FC8CE1CB9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37" name="Text Box 91">
          <a:extLst>
            <a:ext uri="{FF2B5EF4-FFF2-40B4-BE49-F238E27FC236}">
              <a16:creationId xmlns:a16="http://schemas.microsoft.com/office/drawing/2014/main" id="{F2170123-AF6B-4D56-B0DE-030E2FAF688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38" name="Text Box 65">
          <a:extLst>
            <a:ext uri="{FF2B5EF4-FFF2-40B4-BE49-F238E27FC236}">
              <a16:creationId xmlns:a16="http://schemas.microsoft.com/office/drawing/2014/main" id="{9C3FD0A4-2A24-488F-9E84-1F16F1BADF98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39" name="Text Box 91">
          <a:extLst>
            <a:ext uri="{FF2B5EF4-FFF2-40B4-BE49-F238E27FC236}">
              <a16:creationId xmlns:a16="http://schemas.microsoft.com/office/drawing/2014/main" id="{4B0A54FD-003D-46DB-A79C-75A2E0E1ACA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540" name="Text Box 46">
          <a:extLst>
            <a:ext uri="{FF2B5EF4-FFF2-40B4-BE49-F238E27FC236}">
              <a16:creationId xmlns:a16="http://schemas.microsoft.com/office/drawing/2014/main" id="{3E7F4809-E30F-455E-A333-6051680204E1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541" name="Text Box 43">
          <a:extLst>
            <a:ext uri="{FF2B5EF4-FFF2-40B4-BE49-F238E27FC236}">
              <a16:creationId xmlns:a16="http://schemas.microsoft.com/office/drawing/2014/main" id="{48DBB430-43B7-4D0D-ADD4-FEA0CC7F84D2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2" name="Text Box 68">
          <a:extLst>
            <a:ext uri="{FF2B5EF4-FFF2-40B4-BE49-F238E27FC236}">
              <a16:creationId xmlns:a16="http://schemas.microsoft.com/office/drawing/2014/main" id="{54F24C18-663D-4132-B5B4-F4F7548A1E1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3" name="Text Box 69">
          <a:extLst>
            <a:ext uri="{FF2B5EF4-FFF2-40B4-BE49-F238E27FC236}">
              <a16:creationId xmlns:a16="http://schemas.microsoft.com/office/drawing/2014/main" id="{08C71FC6-DBA0-48FB-8565-934169712D3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4" name="Text Box 70">
          <a:extLst>
            <a:ext uri="{FF2B5EF4-FFF2-40B4-BE49-F238E27FC236}">
              <a16:creationId xmlns:a16="http://schemas.microsoft.com/office/drawing/2014/main" id="{B423D871-64FF-4A92-B3E6-A5C03C093BE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5" name="Text Box 71">
          <a:extLst>
            <a:ext uri="{FF2B5EF4-FFF2-40B4-BE49-F238E27FC236}">
              <a16:creationId xmlns:a16="http://schemas.microsoft.com/office/drawing/2014/main" id="{A3C1AC3C-E832-492A-87B9-E765E1BF538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6" name="Text Box 72">
          <a:extLst>
            <a:ext uri="{FF2B5EF4-FFF2-40B4-BE49-F238E27FC236}">
              <a16:creationId xmlns:a16="http://schemas.microsoft.com/office/drawing/2014/main" id="{E59B5E63-0A3B-4FDB-A928-FEE982D4218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47" name="Text Box 73">
          <a:extLst>
            <a:ext uri="{FF2B5EF4-FFF2-40B4-BE49-F238E27FC236}">
              <a16:creationId xmlns:a16="http://schemas.microsoft.com/office/drawing/2014/main" id="{ECCE2A27-3648-4F93-9390-26CF9B6869F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48" name="Text Box 46">
          <a:extLst>
            <a:ext uri="{FF2B5EF4-FFF2-40B4-BE49-F238E27FC236}">
              <a16:creationId xmlns:a16="http://schemas.microsoft.com/office/drawing/2014/main" id="{C62590B2-3CF8-4D1C-AEB4-FB410829456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49" name="Text Box 43">
          <a:extLst>
            <a:ext uri="{FF2B5EF4-FFF2-40B4-BE49-F238E27FC236}">
              <a16:creationId xmlns:a16="http://schemas.microsoft.com/office/drawing/2014/main" id="{4CC63C03-CBAF-489E-B922-2D03FD0A537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50" name="Text Box 46">
          <a:extLst>
            <a:ext uri="{FF2B5EF4-FFF2-40B4-BE49-F238E27FC236}">
              <a16:creationId xmlns:a16="http://schemas.microsoft.com/office/drawing/2014/main" id="{41B5BF2E-A473-4D67-8C21-DA121C4CFD4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51" name="Text Box 43">
          <a:extLst>
            <a:ext uri="{FF2B5EF4-FFF2-40B4-BE49-F238E27FC236}">
              <a16:creationId xmlns:a16="http://schemas.microsoft.com/office/drawing/2014/main" id="{6D220AB0-5B43-4158-A82A-F785EFFA5D3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2" name="Text Box 68">
          <a:extLst>
            <a:ext uri="{FF2B5EF4-FFF2-40B4-BE49-F238E27FC236}">
              <a16:creationId xmlns:a16="http://schemas.microsoft.com/office/drawing/2014/main" id="{11DE73FF-6A5D-466F-A75D-FBE8C684E3B8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3" name="Text Box 69">
          <a:extLst>
            <a:ext uri="{FF2B5EF4-FFF2-40B4-BE49-F238E27FC236}">
              <a16:creationId xmlns:a16="http://schemas.microsoft.com/office/drawing/2014/main" id="{E715822D-7D80-4467-AA1D-FE9C9928772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4" name="Text Box 70">
          <a:extLst>
            <a:ext uri="{FF2B5EF4-FFF2-40B4-BE49-F238E27FC236}">
              <a16:creationId xmlns:a16="http://schemas.microsoft.com/office/drawing/2014/main" id="{69360945-5FAA-4462-B91C-7D8E82E5904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5" name="Text Box 71">
          <a:extLst>
            <a:ext uri="{FF2B5EF4-FFF2-40B4-BE49-F238E27FC236}">
              <a16:creationId xmlns:a16="http://schemas.microsoft.com/office/drawing/2014/main" id="{31F44E22-D74E-485E-8C19-2EC83535FD1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6" name="Text Box 72">
          <a:extLst>
            <a:ext uri="{FF2B5EF4-FFF2-40B4-BE49-F238E27FC236}">
              <a16:creationId xmlns:a16="http://schemas.microsoft.com/office/drawing/2014/main" id="{64E137D5-3D11-44CA-A49D-B25CD027157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57" name="Text Box 73">
          <a:extLst>
            <a:ext uri="{FF2B5EF4-FFF2-40B4-BE49-F238E27FC236}">
              <a16:creationId xmlns:a16="http://schemas.microsoft.com/office/drawing/2014/main" id="{22FA3B06-D378-4945-8DE3-B376012BB2A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58" name="Text Box 46">
          <a:extLst>
            <a:ext uri="{FF2B5EF4-FFF2-40B4-BE49-F238E27FC236}">
              <a16:creationId xmlns:a16="http://schemas.microsoft.com/office/drawing/2014/main" id="{484129A0-09E7-4C29-B85F-EB59157AE45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59" name="Text Box 43">
          <a:extLst>
            <a:ext uri="{FF2B5EF4-FFF2-40B4-BE49-F238E27FC236}">
              <a16:creationId xmlns:a16="http://schemas.microsoft.com/office/drawing/2014/main" id="{9C7EC0F3-F341-4300-A073-12D51D71F66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60" name="Text Box 46">
          <a:extLst>
            <a:ext uri="{FF2B5EF4-FFF2-40B4-BE49-F238E27FC236}">
              <a16:creationId xmlns:a16="http://schemas.microsoft.com/office/drawing/2014/main" id="{01E68FFD-C812-4F3D-BE97-C5DC89758DC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61" name="Text Box 43">
          <a:extLst>
            <a:ext uri="{FF2B5EF4-FFF2-40B4-BE49-F238E27FC236}">
              <a16:creationId xmlns:a16="http://schemas.microsoft.com/office/drawing/2014/main" id="{2F224DC5-7F67-4E6E-939A-C888023671D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2" name="Text Box 68">
          <a:extLst>
            <a:ext uri="{FF2B5EF4-FFF2-40B4-BE49-F238E27FC236}">
              <a16:creationId xmlns:a16="http://schemas.microsoft.com/office/drawing/2014/main" id="{70047F83-637B-4E31-938C-F8A558782B9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3" name="Text Box 69">
          <a:extLst>
            <a:ext uri="{FF2B5EF4-FFF2-40B4-BE49-F238E27FC236}">
              <a16:creationId xmlns:a16="http://schemas.microsoft.com/office/drawing/2014/main" id="{3A8D0428-AFE2-4756-AADF-1CC373A8F34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4" name="Text Box 70">
          <a:extLst>
            <a:ext uri="{FF2B5EF4-FFF2-40B4-BE49-F238E27FC236}">
              <a16:creationId xmlns:a16="http://schemas.microsoft.com/office/drawing/2014/main" id="{2303A0CE-1D05-4563-AA24-D9B3D2526FA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5" name="Text Box 71">
          <a:extLst>
            <a:ext uri="{FF2B5EF4-FFF2-40B4-BE49-F238E27FC236}">
              <a16:creationId xmlns:a16="http://schemas.microsoft.com/office/drawing/2014/main" id="{291B90F3-FF23-4E37-94A2-3ACE084E472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6" name="Text Box 72">
          <a:extLst>
            <a:ext uri="{FF2B5EF4-FFF2-40B4-BE49-F238E27FC236}">
              <a16:creationId xmlns:a16="http://schemas.microsoft.com/office/drawing/2014/main" id="{76C385D5-432A-4601-843F-518C7C5760F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567" name="Text Box 73">
          <a:extLst>
            <a:ext uri="{FF2B5EF4-FFF2-40B4-BE49-F238E27FC236}">
              <a16:creationId xmlns:a16="http://schemas.microsoft.com/office/drawing/2014/main" id="{3A295775-B416-450A-9D0D-B2C3E0AAC53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41058713-1DF1-401F-94C2-1A8042D707C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69" name="Text Box 43">
          <a:extLst>
            <a:ext uri="{FF2B5EF4-FFF2-40B4-BE49-F238E27FC236}">
              <a16:creationId xmlns:a16="http://schemas.microsoft.com/office/drawing/2014/main" id="{31A26610-C9FC-4B36-9B7E-3450BEEA194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70" name="Text Box 46">
          <a:extLst>
            <a:ext uri="{FF2B5EF4-FFF2-40B4-BE49-F238E27FC236}">
              <a16:creationId xmlns:a16="http://schemas.microsoft.com/office/drawing/2014/main" id="{519E9322-D30A-437E-B04D-4BBC68417D5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71" name="Text Box 43">
          <a:extLst>
            <a:ext uri="{FF2B5EF4-FFF2-40B4-BE49-F238E27FC236}">
              <a16:creationId xmlns:a16="http://schemas.microsoft.com/office/drawing/2014/main" id="{5F9AAF06-B5B0-408E-A224-2AB0F181FBB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572" name="Text Box 10">
          <a:extLst>
            <a:ext uri="{FF2B5EF4-FFF2-40B4-BE49-F238E27FC236}">
              <a16:creationId xmlns:a16="http://schemas.microsoft.com/office/drawing/2014/main" id="{881B23BD-0148-4733-9B82-140D4D4503A0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573" name="Text Box 11">
          <a:extLst>
            <a:ext uri="{FF2B5EF4-FFF2-40B4-BE49-F238E27FC236}">
              <a16:creationId xmlns:a16="http://schemas.microsoft.com/office/drawing/2014/main" id="{DE54835C-FE57-4AFA-9E2F-209D419BBB81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74" name="Text Box 65">
          <a:extLst>
            <a:ext uri="{FF2B5EF4-FFF2-40B4-BE49-F238E27FC236}">
              <a16:creationId xmlns:a16="http://schemas.microsoft.com/office/drawing/2014/main" id="{61CE6519-945E-4FF9-8B46-D62D849D320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75" name="Text Box 91">
          <a:extLst>
            <a:ext uri="{FF2B5EF4-FFF2-40B4-BE49-F238E27FC236}">
              <a16:creationId xmlns:a16="http://schemas.microsoft.com/office/drawing/2014/main" id="{33D52551-6DB3-4243-A4C9-67F5018B346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76" name="Text Box 65">
          <a:extLst>
            <a:ext uri="{FF2B5EF4-FFF2-40B4-BE49-F238E27FC236}">
              <a16:creationId xmlns:a16="http://schemas.microsoft.com/office/drawing/2014/main" id="{3A0D14A0-72DA-439C-8A27-2155DB73A67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577" name="Text Box 91">
          <a:extLst>
            <a:ext uri="{FF2B5EF4-FFF2-40B4-BE49-F238E27FC236}">
              <a16:creationId xmlns:a16="http://schemas.microsoft.com/office/drawing/2014/main" id="{0F40D656-C2BE-48E7-8AFD-35DD3F52245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578" name="Text Box 46">
          <a:extLst>
            <a:ext uri="{FF2B5EF4-FFF2-40B4-BE49-F238E27FC236}">
              <a16:creationId xmlns:a16="http://schemas.microsoft.com/office/drawing/2014/main" id="{085C3973-4702-4119-B10E-68B31A90D6C3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579" name="Text Box 43">
          <a:extLst>
            <a:ext uri="{FF2B5EF4-FFF2-40B4-BE49-F238E27FC236}">
              <a16:creationId xmlns:a16="http://schemas.microsoft.com/office/drawing/2014/main" id="{2688C3B3-9CC7-44AA-B54C-FAE7BAA6E23F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0" name="Text Box 68">
          <a:extLst>
            <a:ext uri="{FF2B5EF4-FFF2-40B4-BE49-F238E27FC236}">
              <a16:creationId xmlns:a16="http://schemas.microsoft.com/office/drawing/2014/main" id="{A08A81F0-1A73-43E9-8632-C039542560A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1" name="Text Box 69">
          <a:extLst>
            <a:ext uri="{FF2B5EF4-FFF2-40B4-BE49-F238E27FC236}">
              <a16:creationId xmlns:a16="http://schemas.microsoft.com/office/drawing/2014/main" id="{8D7061C9-4B40-4BF4-BCC5-5D4ED70AB96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2" name="Text Box 70">
          <a:extLst>
            <a:ext uri="{FF2B5EF4-FFF2-40B4-BE49-F238E27FC236}">
              <a16:creationId xmlns:a16="http://schemas.microsoft.com/office/drawing/2014/main" id="{D738AC00-FC7F-4814-8D6F-519E6538FE5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3" name="Text Box 71">
          <a:extLst>
            <a:ext uri="{FF2B5EF4-FFF2-40B4-BE49-F238E27FC236}">
              <a16:creationId xmlns:a16="http://schemas.microsoft.com/office/drawing/2014/main" id="{182FEC82-A042-4680-8923-D35D8DCFFF4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4" name="Text Box 72">
          <a:extLst>
            <a:ext uri="{FF2B5EF4-FFF2-40B4-BE49-F238E27FC236}">
              <a16:creationId xmlns:a16="http://schemas.microsoft.com/office/drawing/2014/main" id="{F808C6EF-EEF0-4556-957A-0FC6BB80A2A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85" name="Text Box 73">
          <a:extLst>
            <a:ext uri="{FF2B5EF4-FFF2-40B4-BE49-F238E27FC236}">
              <a16:creationId xmlns:a16="http://schemas.microsoft.com/office/drawing/2014/main" id="{87E5746E-29EC-41C0-B156-61D8131CC35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86" name="Text Box 46">
          <a:extLst>
            <a:ext uri="{FF2B5EF4-FFF2-40B4-BE49-F238E27FC236}">
              <a16:creationId xmlns:a16="http://schemas.microsoft.com/office/drawing/2014/main" id="{1751D38D-8684-4D97-A339-18E6FFCB1F8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0FE54BE2-69DF-4CA6-9073-86000041362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88" name="Text Box 46">
          <a:extLst>
            <a:ext uri="{FF2B5EF4-FFF2-40B4-BE49-F238E27FC236}">
              <a16:creationId xmlns:a16="http://schemas.microsoft.com/office/drawing/2014/main" id="{6CE3E77D-4DC3-4780-8348-B4E4A1DA450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89" name="Text Box 43">
          <a:extLst>
            <a:ext uri="{FF2B5EF4-FFF2-40B4-BE49-F238E27FC236}">
              <a16:creationId xmlns:a16="http://schemas.microsoft.com/office/drawing/2014/main" id="{A8BF262B-59F0-4438-A911-8D6BDB19B05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0" name="Text Box 68">
          <a:extLst>
            <a:ext uri="{FF2B5EF4-FFF2-40B4-BE49-F238E27FC236}">
              <a16:creationId xmlns:a16="http://schemas.microsoft.com/office/drawing/2014/main" id="{C0387792-8500-4C48-981D-DD954A28B19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1" name="Text Box 69">
          <a:extLst>
            <a:ext uri="{FF2B5EF4-FFF2-40B4-BE49-F238E27FC236}">
              <a16:creationId xmlns:a16="http://schemas.microsoft.com/office/drawing/2014/main" id="{B4B24A27-BE18-40BA-87DB-BA72CCF2A3D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2" name="Text Box 70">
          <a:extLst>
            <a:ext uri="{FF2B5EF4-FFF2-40B4-BE49-F238E27FC236}">
              <a16:creationId xmlns:a16="http://schemas.microsoft.com/office/drawing/2014/main" id="{0CCBE63E-7F34-448C-845D-287CA253CE4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3" name="Text Box 71">
          <a:extLst>
            <a:ext uri="{FF2B5EF4-FFF2-40B4-BE49-F238E27FC236}">
              <a16:creationId xmlns:a16="http://schemas.microsoft.com/office/drawing/2014/main" id="{B9EF162C-CC66-4023-A840-263E576427B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4" name="Text Box 72">
          <a:extLst>
            <a:ext uri="{FF2B5EF4-FFF2-40B4-BE49-F238E27FC236}">
              <a16:creationId xmlns:a16="http://schemas.microsoft.com/office/drawing/2014/main" id="{3AEBCC57-8383-4F63-AA2D-3EF005C99EA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595" name="Text Box 73">
          <a:extLst>
            <a:ext uri="{FF2B5EF4-FFF2-40B4-BE49-F238E27FC236}">
              <a16:creationId xmlns:a16="http://schemas.microsoft.com/office/drawing/2014/main" id="{F46D1409-0421-457B-9CA4-4A6CBE68CDD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96" name="Text Box 46">
          <a:extLst>
            <a:ext uri="{FF2B5EF4-FFF2-40B4-BE49-F238E27FC236}">
              <a16:creationId xmlns:a16="http://schemas.microsoft.com/office/drawing/2014/main" id="{08EE7D33-7F64-4D56-B6B3-FD6C3C2DAAE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97" name="Text Box 43">
          <a:extLst>
            <a:ext uri="{FF2B5EF4-FFF2-40B4-BE49-F238E27FC236}">
              <a16:creationId xmlns:a16="http://schemas.microsoft.com/office/drawing/2014/main" id="{3BF6A205-2FD6-42DA-9E8B-4C7ECB19C84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98" name="Text Box 46">
          <a:extLst>
            <a:ext uri="{FF2B5EF4-FFF2-40B4-BE49-F238E27FC236}">
              <a16:creationId xmlns:a16="http://schemas.microsoft.com/office/drawing/2014/main" id="{09746FC0-93CA-4E42-8B2B-7731D3098D38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599" name="Text Box 43">
          <a:extLst>
            <a:ext uri="{FF2B5EF4-FFF2-40B4-BE49-F238E27FC236}">
              <a16:creationId xmlns:a16="http://schemas.microsoft.com/office/drawing/2014/main" id="{BE4AE038-1182-41CE-85F2-E364377C99A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0" name="Text Box 68">
          <a:extLst>
            <a:ext uri="{FF2B5EF4-FFF2-40B4-BE49-F238E27FC236}">
              <a16:creationId xmlns:a16="http://schemas.microsoft.com/office/drawing/2014/main" id="{59140E85-F0C7-4A7D-BB1E-40F6812B2C0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1" name="Text Box 69">
          <a:extLst>
            <a:ext uri="{FF2B5EF4-FFF2-40B4-BE49-F238E27FC236}">
              <a16:creationId xmlns:a16="http://schemas.microsoft.com/office/drawing/2014/main" id="{705A9240-F762-4DB9-B86F-0FE3A5F81B3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2" name="Text Box 70">
          <a:extLst>
            <a:ext uri="{FF2B5EF4-FFF2-40B4-BE49-F238E27FC236}">
              <a16:creationId xmlns:a16="http://schemas.microsoft.com/office/drawing/2014/main" id="{398D2922-7BD4-4F58-B0C7-B7F56743B00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3" name="Text Box 71">
          <a:extLst>
            <a:ext uri="{FF2B5EF4-FFF2-40B4-BE49-F238E27FC236}">
              <a16:creationId xmlns:a16="http://schemas.microsoft.com/office/drawing/2014/main" id="{EBACD3D0-DD49-4B04-A3C2-3CEE71188B8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4" name="Text Box 72">
          <a:extLst>
            <a:ext uri="{FF2B5EF4-FFF2-40B4-BE49-F238E27FC236}">
              <a16:creationId xmlns:a16="http://schemas.microsoft.com/office/drawing/2014/main" id="{B23441E2-D1D9-4395-8D9B-1105BCA3347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05" name="Text Box 73">
          <a:extLst>
            <a:ext uri="{FF2B5EF4-FFF2-40B4-BE49-F238E27FC236}">
              <a16:creationId xmlns:a16="http://schemas.microsoft.com/office/drawing/2014/main" id="{6B68DECF-2C22-494A-9A45-86EA2F64679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06" name="Text Box 46">
          <a:extLst>
            <a:ext uri="{FF2B5EF4-FFF2-40B4-BE49-F238E27FC236}">
              <a16:creationId xmlns:a16="http://schemas.microsoft.com/office/drawing/2014/main" id="{925904A6-02AE-42B1-953D-2F30234DAFD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DA199985-947D-42C3-A61C-AB5F47993C5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08" name="Text Box 46">
          <a:extLst>
            <a:ext uri="{FF2B5EF4-FFF2-40B4-BE49-F238E27FC236}">
              <a16:creationId xmlns:a16="http://schemas.microsoft.com/office/drawing/2014/main" id="{331DDA5E-0D6F-468A-B39E-C2F92335F8E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09" name="Text Box 43">
          <a:extLst>
            <a:ext uri="{FF2B5EF4-FFF2-40B4-BE49-F238E27FC236}">
              <a16:creationId xmlns:a16="http://schemas.microsoft.com/office/drawing/2014/main" id="{CAC2482E-FB8F-4A5C-B7C2-4D25C90AF7F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610" name="Text Box 10">
          <a:extLst>
            <a:ext uri="{FF2B5EF4-FFF2-40B4-BE49-F238E27FC236}">
              <a16:creationId xmlns:a16="http://schemas.microsoft.com/office/drawing/2014/main" id="{3AF1966D-4F21-4745-B895-A652F4201D75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611" name="Text Box 11">
          <a:extLst>
            <a:ext uri="{FF2B5EF4-FFF2-40B4-BE49-F238E27FC236}">
              <a16:creationId xmlns:a16="http://schemas.microsoft.com/office/drawing/2014/main" id="{7ADCC70E-F80A-4703-9ECF-C64EE5005771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12" name="Text Box 65">
          <a:extLst>
            <a:ext uri="{FF2B5EF4-FFF2-40B4-BE49-F238E27FC236}">
              <a16:creationId xmlns:a16="http://schemas.microsoft.com/office/drawing/2014/main" id="{00BF383A-E208-41DA-9FE7-C7FD2A961DB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13" name="Text Box 91">
          <a:extLst>
            <a:ext uri="{FF2B5EF4-FFF2-40B4-BE49-F238E27FC236}">
              <a16:creationId xmlns:a16="http://schemas.microsoft.com/office/drawing/2014/main" id="{9BDFD90C-3BB6-412D-8BE4-E5FA49CD510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14" name="Text Box 65">
          <a:extLst>
            <a:ext uri="{FF2B5EF4-FFF2-40B4-BE49-F238E27FC236}">
              <a16:creationId xmlns:a16="http://schemas.microsoft.com/office/drawing/2014/main" id="{888C1B4F-B311-4610-9989-645F20C7E08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15" name="Text Box 91">
          <a:extLst>
            <a:ext uri="{FF2B5EF4-FFF2-40B4-BE49-F238E27FC236}">
              <a16:creationId xmlns:a16="http://schemas.microsoft.com/office/drawing/2014/main" id="{0E1C1C02-B18B-4A14-BE38-EB97F7CA982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16" name="Text Box 46">
          <a:extLst>
            <a:ext uri="{FF2B5EF4-FFF2-40B4-BE49-F238E27FC236}">
              <a16:creationId xmlns:a16="http://schemas.microsoft.com/office/drawing/2014/main" id="{D9255CD3-5AEC-411D-AB1F-87EA01582A13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17" name="Text Box 43">
          <a:extLst>
            <a:ext uri="{FF2B5EF4-FFF2-40B4-BE49-F238E27FC236}">
              <a16:creationId xmlns:a16="http://schemas.microsoft.com/office/drawing/2014/main" id="{776E59B5-40C1-406D-8C93-5AA0DC242F10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18" name="Text Box 68">
          <a:extLst>
            <a:ext uri="{FF2B5EF4-FFF2-40B4-BE49-F238E27FC236}">
              <a16:creationId xmlns:a16="http://schemas.microsoft.com/office/drawing/2014/main" id="{6CEAC6B9-E4B4-491A-A84F-4E618F961BB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19" name="Text Box 69">
          <a:extLst>
            <a:ext uri="{FF2B5EF4-FFF2-40B4-BE49-F238E27FC236}">
              <a16:creationId xmlns:a16="http://schemas.microsoft.com/office/drawing/2014/main" id="{E4BF9742-5908-43D6-A32A-6275591F385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0" name="Text Box 70">
          <a:extLst>
            <a:ext uri="{FF2B5EF4-FFF2-40B4-BE49-F238E27FC236}">
              <a16:creationId xmlns:a16="http://schemas.microsoft.com/office/drawing/2014/main" id="{F5AC3FFF-906C-46CB-BA87-9263175DA44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1" name="Text Box 71">
          <a:extLst>
            <a:ext uri="{FF2B5EF4-FFF2-40B4-BE49-F238E27FC236}">
              <a16:creationId xmlns:a16="http://schemas.microsoft.com/office/drawing/2014/main" id="{B3794C1C-0CE1-4386-B7BF-DCBFADC4AC9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2" name="Text Box 72">
          <a:extLst>
            <a:ext uri="{FF2B5EF4-FFF2-40B4-BE49-F238E27FC236}">
              <a16:creationId xmlns:a16="http://schemas.microsoft.com/office/drawing/2014/main" id="{B806F38A-2636-469B-B902-9488A40D285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3" name="Text Box 73">
          <a:extLst>
            <a:ext uri="{FF2B5EF4-FFF2-40B4-BE49-F238E27FC236}">
              <a16:creationId xmlns:a16="http://schemas.microsoft.com/office/drawing/2014/main" id="{2675D811-DD36-4E67-BD2E-3CAAEEC87FF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BD87AA82-13E5-4533-A118-F242FCD9114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25" name="Text Box 43">
          <a:extLst>
            <a:ext uri="{FF2B5EF4-FFF2-40B4-BE49-F238E27FC236}">
              <a16:creationId xmlns:a16="http://schemas.microsoft.com/office/drawing/2014/main" id="{4BA4D499-60EB-4FFA-AAB4-D484AA7DCC7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26" name="Text Box 46">
          <a:extLst>
            <a:ext uri="{FF2B5EF4-FFF2-40B4-BE49-F238E27FC236}">
              <a16:creationId xmlns:a16="http://schemas.microsoft.com/office/drawing/2014/main" id="{B4AA9D3A-169D-4E28-A153-C9F99F1BE7D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27" name="Text Box 43">
          <a:extLst>
            <a:ext uri="{FF2B5EF4-FFF2-40B4-BE49-F238E27FC236}">
              <a16:creationId xmlns:a16="http://schemas.microsoft.com/office/drawing/2014/main" id="{67352EAE-E3C2-44AB-B1D7-0E62BB0E8AD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8" name="Text Box 68">
          <a:extLst>
            <a:ext uri="{FF2B5EF4-FFF2-40B4-BE49-F238E27FC236}">
              <a16:creationId xmlns:a16="http://schemas.microsoft.com/office/drawing/2014/main" id="{00B358D8-65B9-433E-9750-DDCD59ADDFF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29" name="Text Box 69">
          <a:extLst>
            <a:ext uri="{FF2B5EF4-FFF2-40B4-BE49-F238E27FC236}">
              <a16:creationId xmlns:a16="http://schemas.microsoft.com/office/drawing/2014/main" id="{66D5DFF5-DB72-4BC7-B05E-8B775F5D782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30" name="Text Box 70">
          <a:extLst>
            <a:ext uri="{FF2B5EF4-FFF2-40B4-BE49-F238E27FC236}">
              <a16:creationId xmlns:a16="http://schemas.microsoft.com/office/drawing/2014/main" id="{391233A4-ECF0-43C8-8262-82C70A85E41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31" name="Text Box 71">
          <a:extLst>
            <a:ext uri="{FF2B5EF4-FFF2-40B4-BE49-F238E27FC236}">
              <a16:creationId xmlns:a16="http://schemas.microsoft.com/office/drawing/2014/main" id="{A3F11DEF-1897-4D26-A2D8-151F399EFBE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32" name="Text Box 72">
          <a:extLst>
            <a:ext uri="{FF2B5EF4-FFF2-40B4-BE49-F238E27FC236}">
              <a16:creationId xmlns:a16="http://schemas.microsoft.com/office/drawing/2014/main" id="{73E6BD74-42BB-429F-8CFB-B469B7D84B3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33" name="Text Box 73">
          <a:extLst>
            <a:ext uri="{FF2B5EF4-FFF2-40B4-BE49-F238E27FC236}">
              <a16:creationId xmlns:a16="http://schemas.microsoft.com/office/drawing/2014/main" id="{CAC53EED-410B-4886-8465-89F090AE350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34" name="Text Box 46">
          <a:extLst>
            <a:ext uri="{FF2B5EF4-FFF2-40B4-BE49-F238E27FC236}">
              <a16:creationId xmlns:a16="http://schemas.microsoft.com/office/drawing/2014/main" id="{51EBE077-8DA1-4F65-8BC8-4FA07D48DFA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35" name="Text Box 43">
          <a:extLst>
            <a:ext uri="{FF2B5EF4-FFF2-40B4-BE49-F238E27FC236}">
              <a16:creationId xmlns:a16="http://schemas.microsoft.com/office/drawing/2014/main" id="{C9210FD8-F405-44EA-B21E-32D3DF7C11A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36" name="Text Box 46">
          <a:extLst>
            <a:ext uri="{FF2B5EF4-FFF2-40B4-BE49-F238E27FC236}">
              <a16:creationId xmlns:a16="http://schemas.microsoft.com/office/drawing/2014/main" id="{0EEAD792-5663-48E4-B60D-78E85FC1F00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37" name="Text Box 43">
          <a:extLst>
            <a:ext uri="{FF2B5EF4-FFF2-40B4-BE49-F238E27FC236}">
              <a16:creationId xmlns:a16="http://schemas.microsoft.com/office/drawing/2014/main" id="{A893D85F-D852-4EF7-A67D-25E4CF8FE6F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38" name="Text Box 68">
          <a:extLst>
            <a:ext uri="{FF2B5EF4-FFF2-40B4-BE49-F238E27FC236}">
              <a16:creationId xmlns:a16="http://schemas.microsoft.com/office/drawing/2014/main" id="{312F3F17-8ACD-4152-BDFD-2CDF22C7ABB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39" name="Text Box 69">
          <a:extLst>
            <a:ext uri="{FF2B5EF4-FFF2-40B4-BE49-F238E27FC236}">
              <a16:creationId xmlns:a16="http://schemas.microsoft.com/office/drawing/2014/main" id="{4E36C268-8283-46BC-919A-34EF02C53BE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40" name="Text Box 70">
          <a:extLst>
            <a:ext uri="{FF2B5EF4-FFF2-40B4-BE49-F238E27FC236}">
              <a16:creationId xmlns:a16="http://schemas.microsoft.com/office/drawing/2014/main" id="{5396731F-3F35-4B0C-BC23-22A2A2E1CF4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41" name="Text Box 71">
          <a:extLst>
            <a:ext uri="{FF2B5EF4-FFF2-40B4-BE49-F238E27FC236}">
              <a16:creationId xmlns:a16="http://schemas.microsoft.com/office/drawing/2014/main" id="{DAA2D505-A6C3-4971-8D6D-5B8704D961A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42" name="Text Box 72">
          <a:extLst>
            <a:ext uri="{FF2B5EF4-FFF2-40B4-BE49-F238E27FC236}">
              <a16:creationId xmlns:a16="http://schemas.microsoft.com/office/drawing/2014/main" id="{27FFDABC-F4F8-470B-824E-17F4C4B889E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43" name="Text Box 73">
          <a:extLst>
            <a:ext uri="{FF2B5EF4-FFF2-40B4-BE49-F238E27FC236}">
              <a16:creationId xmlns:a16="http://schemas.microsoft.com/office/drawing/2014/main" id="{D30EFF8B-DA6E-4A9A-894B-0F507395551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44" name="Text Box 46">
          <a:extLst>
            <a:ext uri="{FF2B5EF4-FFF2-40B4-BE49-F238E27FC236}">
              <a16:creationId xmlns:a16="http://schemas.microsoft.com/office/drawing/2014/main" id="{C46B16D9-1732-4C1B-B8F3-70D870E289B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45" name="Text Box 43">
          <a:extLst>
            <a:ext uri="{FF2B5EF4-FFF2-40B4-BE49-F238E27FC236}">
              <a16:creationId xmlns:a16="http://schemas.microsoft.com/office/drawing/2014/main" id="{92680A5A-8710-4C41-A370-3637CDE0EE9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46" name="Text Box 46">
          <a:extLst>
            <a:ext uri="{FF2B5EF4-FFF2-40B4-BE49-F238E27FC236}">
              <a16:creationId xmlns:a16="http://schemas.microsoft.com/office/drawing/2014/main" id="{534A854E-3E87-4C6A-976C-94E2D6FC5FB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47" name="Text Box 43">
          <a:extLst>
            <a:ext uri="{FF2B5EF4-FFF2-40B4-BE49-F238E27FC236}">
              <a16:creationId xmlns:a16="http://schemas.microsoft.com/office/drawing/2014/main" id="{CC21CF42-88F9-4AE2-BE21-604392BD251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48" name="Text Box 65">
          <a:extLst>
            <a:ext uri="{FF2B5EF4-FFF2-40B4-BE49-F238E27FC236}">
              <a16:creationId xmlns:a16="http://schemas.microsoft.com/office/drawing/2014/main" id="{11EF58BD-DBC6-457A-ADE3-E6828E71824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49" name="Text Box 91">
          <a:extLst>
            <a:ext uri="{FF2B5EF4-FFF2-40B4-BE49-F238E27FC236}">
              <a16:creationId xmlns:a16="http://schemas.microsoft.com/office/drawing/2014/main" id="{B524EDE3-83AF-467B-9480-E22A9F3934F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50" name="Text Box 65">
          <a:extLst>
            <a:ext uri="{FF2B5EF4-FFF2-40B4-BE49-F238E27FC236}">
              <a16:creationId xmlns:a16="http://schemas.microsoft.com/office/drawing/2014/main" id="{C78F54CC-3F49-4289-BEBE-836642D13FD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51" name="Text Box 91">
          <a:extLst>
            <a:ext uri="{FF2B5EF4-FFF2-40B4-BE49-F238E27FC236}">
              <a16:creationId xmlns:a16="http://schemas.microsoft.com/office/drawing/2014/main" id="{6CD12670-765A-4212-8307-C2CD14CC358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52" name="Text Box 46">
          <a:extLst>
            <a:ext uri="{FF2B5EF4-FFF2-40B4-BE49-F238E27FC236}">
              <a16:creationId xmlns:a16="http://schemas.microsoft.com/office/drawing/2014/main" id="{D9A26962-D121-4FCF-8C22-09CCD41E5ABB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53" name="Text Box 43">
          <a:extLst>
            <a:ext uri="{FF2B5EF4-FFF2-40B4-BE49-F238E27FC236}">
              <a16:creationId xmlns:a16="http://schemas.microsoft.com/office/drawing/2014/main" id="{A45D9AD0-A8B7-4B60-8A9E-76733422954D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4" name="Text Box 68">
          <a:extLst>
            <a:ext uri="{FF2B5EF4-FFF2-40B4-BE49-F238E27FC236}">
              <a16:creationId xmlns:a16="http://schemas.microsoft.com/office/drawing/2014/main" id="{FF2B9CC9-8135-4133-996F-99D3CB38A16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5" name="Text Box 69">
          <a:extLst>
            <a:ext uri="{FF2B5EF4-FFF2-40B4-BE49-F238E27FC236}">
              <a16:creationId xmlns:a16="http://schemas.microsoft.com/office/drawing/2014/main" id="{F9C6E2E4-C934-4085-B29E-68C1A4A520B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6" name="Text Box 70">
          <a:extLst>
            <a:ext uri="{FF2B5EF4-FFF2-40B4-BE49-F238E27FC236}">
              <a16:creationId xmlns:a16="http://schemas.microsoft.com/office/drawing/2014/main" id="{FF31B4AF-3FDE-4C81-8675-4B608898457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7" name="Text Box 71">
          <a:extLst>
            <a:ext uri="{FF2B5EF4-FFF2-40B4-BE49-F238E27FC236}">
              <a16:creationId xmlns:a16="http://schemas.microsoft.com/office/drawing/2014/main" id="{7BBFB1F3-DE80-4D0E-8567-A1142E83F23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8" name="Text Box 72">
          <a:extLst>
            <a:ext uri="{FF2B5EF4-FFF2-40B4-BE49-F238E27FC236}">
              <a16:creationId xmlns:a16="http://schemas.microsoft.com/office/drawing/2014/main" id="{0746EE8E-2A4C-4B5A-8C52-2E1CCA3DA85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59" name="Text Box 73">
          <a:extLst>
            <a:ext uri="{FF2B5EF4-FFF2-40B4-BE49-F238E27FC236}">
              <a16:creationId xmlns:a16="http://schemas.microsoft.com/office/drawing/2014/main" id="{BF78D6C0-D3B7-40F9-81A8-8FFF5C4EE0B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4A97C229-F4B1-417E-8295-A7252DAE4A5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61" name="Text Box 43">
          <a:extLst>
            <a:ext uri="{FF2B5EF4-FFF2-40B4-BE49-F238E27FC236}">
              <a16:creationId xmlns:a16="http://schemas.microsoft.com/office/drawing/2014/main" id="{3A3C82AB-D816-458A-8DD1-CABCE1A448E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62" name="Text Box 46">
          <a:extLst>
            <a:ext uri="{FF2B5EF4-FFF2-40B4-BE49-F238E27FC236}">
              <a16:creationId xmlns:a16="http://schemas.microsoft.com/office/drawing/2014/main" id="{C6083EF6-6ACC-453E-BDDD-2FB78B232FE8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63" name="Text Box 43">
          <a:extLst>
            <a:ext uri="{FF2B5EF4-FFF2-40B4-BE49-F238E27FC236}">
              <a16:creationId xmlns:a16="http://schemas.microsoft.com/office/drawing/2014/main" id="{0A04C494-5B09-49FF-8DFC-70675EBDEDF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4" name="Text Box 68">
          <a:extLst>
            <a:ext uri="{FF2B5EF4-FFF2-40B4-BE49-F238E27FC236}">
              <a16:creationId xmlns:a16="http://schemas.microsoft.com/office/drawing/2014/main" id="{B159BE00-0DC6-4243-9D73-1D28C9E4EE4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5" name="Text Box 69">
          <a:extLst>
            <a:ext uri="{FF2B5EF4-FFF2-40B4-BE49-F238E27FC236}">
              <a16:creationId xmlns:a16="http://schemas.microsoft.com/office/drawing/2014/main" id="{8D5D517A-D47F-4CAE-B06C-172267C4317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6" name="Text Box 70">
          <a:extLst>
            <a:ext uri="{FF2B5EF4-FFF2-40B4-BE49-F238E27FC236}">
              <a16:creationId xmlns:a16="http://schemas.microsoft.com/office/drawing/2014/main" id="{8AFEC48D-6FD5-482D-A3A7-36622D53D87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7" name="Text Box 71">
          <a:extLst>
            <a:ext uri="{FF2B5EF4-FFF2-40B4-BE49-F238E27FC236}">
              <a16:creationId xmlns:a16="http://schemas.microsoft.com/office/drawing/2014/main" id="{29F8E684-19E5-42E1-97EC-7A1C88242C7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8" name="Text Box 72">
          <a:extLst>
            <a:ext uri="{FF2B5EF4-FFF2-40B4-BE49-F238E27FC236}">
              <a16:creationId xmlns:a16="http://schemas.microsoft.com/office/drawing/2014/main" id="{1F6A5589-BB47-4A6F-9DA4-5B7F4A0A518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69" name="Text Box 73">
          <a:extLst>
            <a:ext uri="{FF2B5EF4-FFF2-40B4-BE49-F238E27FC236}">
              <a16:creationId xmlns:a16="http://schemas.microsoft.com/office/drawing/2014/main" id="{687A6BD2-3AC4-4EFE-99D9-B02B9E14CAA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70" name="Text Box 46">
          <a:extLst>
            <a:ext uri="{FF2B5EF4-FFF2-40B4-BE49-F238E27FC236}">
              <a16:creationId xmlns:a16="http://schemas.microsoft.com/office/drawing/2014/main" id="{EA6C72D0-3E6F-4CFA-9E96-4449297F7A6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71" name="Text Box 43">
          <a:extLst>
            <a:ext uri="{FF2B5EF4-FFF2-40B4-BE49-F238E27FC236}">
              <a16:creationId xmlns:a16="http://schemas.microsoft.com/office/drawing/2014/main" id="{4A8E0A9C-FE4E-4233-AABA-506DA3D6595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72" name="Text Box 46">
          <a:extLst>
            <a:ext uri="{FF2B5EF4-FFF2-40B4-BE49-F238E27FC236}">
              <a16:creationId xmlns:a16="http://schemas.microsoft.com/office/drawing/2014/main" id="{9A076AFA-B260-4F02-8EDA-D584BAD7FB9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3" name="Text Box 68">
          <a:extLst>
            <a:ext uri="{FF2B5EF4-FFF2-40B4-BE49-F238E27FC236}">
              <a16:creationId xmlns:a16="http://schemas.microsoft.com/office/drawing/2014/main" id="{40456E5B-FE07-48DA-930F-95C15914675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4" name="Text Box 69">
          <a:extLst>
            <a:ext uri="{FF2B5EF4-FFF2-40B4-BE49-F238E27FC236}">
              <a16:creationId xmlns:a16="http://schemas.microsoft.com/office/drawing/2014/main" id="{7B095BC0-F56A-44FF-B09E-CB851D73ECB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5" name="Text Box 70">
          <a:extLst>
            <a:ext uri="{FF2B5EF4-FFF2-40B4-BE49-F238E27FC236}">
              <a16:creationId xmlns:a16="http://schemas.microsoft.com/office/drawing/2014/main" id="{5C4346B1-D906-4F51-82A7-BF658060BF6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6" name="Text Box 71">
          <a:extLst>
            <a:ext uri="{FF2B5EF4-FFF2-40B4-BE49-F238E27FC236}">
              <a16:creationId xmlns:a16="http://schemas.microsoft.com/office/drawing/2014/main" id="{088F60BB-5F1F-4220-AF8B-04AABA0B36F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7" name="Text Box 72">
          <a:extLst>
            <a:ext uri="{FF2B5EF4-FFF2-40B4-BE49-F238E27FC236}">
              <a16:creationId xmlns:a16="http://schemas.microsoft.com/office/drawing/2014/main" id="{D6AB82EA-2D1E-47EC-87B9-A7A027FB6BA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678" name="Text Box 73">
          <a:extLst>
            <a:ext uri="{FF2B5EF4-FFF2-40B4-BE49-F238E27FC236}">
              <a16:creationId xmlns:a16="http://schemas.microsoft.com/office/drawing/2014/main" id="{596821D2-E659-4ACA-BA3C-4F0D188C6F7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79" name="Text Box 46">
          <a:extLst>
            <a:ext uri="{FF2B5EF4-FFF2-40B4-BE49-F238E27FC236}">
              <a16:creationId xmlns:a16="http://schemas.microsoft.com/office/drawing/2014/main" id="{F5AD264B-4AFE-4C82-A5AF-44A4DC245D8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80" name="Text Box 43">
          <a:extLst>
            <a:ext uri="{FF2B5EF4-FFF2-40B4-BE49-F238E27FC236}">
              <a16:creationId xmlns:a16="http://schemas.microsoft.com/office/drawing/2014/main" id="{A33D1382-3415-4BCD-B25C-23689A5BB20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81" name="Text Box 46">
          <a:extLst>
            <a:ext uri="{FF2B5EF4-FFF2-40B4-BE49-F238E27FC236}">
              <a16:creationId xmlns:a16="http://schemas.microsoft.com/office/drawing/2014/main" id="{6FA10CC0-1899-4820-8E1B-8EF613A2BBD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82" name="Text Box 43">
          <a:extLst>
            <a:ext uri="{FF2B5EF4-FFF2-40B4-BE49-F238E27FC236}">
              <a16:creationId xmlns:a16="http://schemas.microsoft.com/office/drawing/2014/main" id="{2F1F098E-4FAC-4406-B98F-A455351913B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683" name="Text Box 10">
          <a:extLst>
            <a:ext uri="{FF2B5EF4-FFF2-40B4-BE49-F238E27FC236}">
              <a16:creationId xmlns:a16="http://schemas.microsoft.com/office/drawing/2014/main" id="{9E2997CD-8F0C-4ADB-86CB-E67D2DC065BF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684" name="Text Box 11">
          <a:extLst>
            <a:ext uri="{FF2B5EF4-FFF2-40B4-BE49-F238E27FC236}">
              <a16:creationId xmlns:a16="http://schemas.microsoft.com/office/drawing/2014/main" id="{29C262E6-AF17-4909-ABD6-F8D952F7698D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85" name="Text Box 65">
          <a:extLst>
            <a:ext uri="{FF2B5EF4-FFF2-40B4-BE49-F238E27FC236}">
              <a16:creationId xmlns:a16="http://schemas.microsoft.com/office/drawing/2014/main" id="{C1614FA0-A593-4056-A4D5-E993E5980DD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86" name="Text Box 91">
          <a:extLst>
            <a:ext uri="{FF2B5EF4-FFF2-40B4-BE49-F238E27FC236}">
              <a16:creationId xmlns:a16="http://schemas.microsoft.com/office/drawing/2014/main" id="{7A117234-173B-4E12-B04F-9A7990928B7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87" name="Text Box 65">
          <a:extLst>
            <a:ext uri="{FF2B5EF4-FFF2-40B4-BE49-F238E27FC236}">
              <a16:creationId xmlns:a16="http://schemas.microsoft.com/office/drawing/2014/main" id="{4F1F7AA5-085D-4D2D-ACD4-00FB6C1D1ED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688" name="Text Box 91">
          <a:extLst>
            <a:ext uri="{FF2B5EF4-FFF2-40B4-BE49-F238E27FC236}">
              <a16:creationId xmlns:a16="http://schemas.microsoft.com/office/drawing/2014/main" id="{C8799C02-117B-46E0-94E9-C30B13A0AF1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89" name="Text Box 46">
          <a:extLst>
            <a:ext uri="{FF2B5EF4-FFF2-40B4-BE49-F238E27FC236}">
              <a16:creationId xmlns:a16="http://schemas.microsoft.com/office/drawing/2014/main" id="{956B4B8C-681F-4523-80B2-7FAFABE7E845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690" name="Text Box 43">
          <a:extLst>
            <a:ext uri="{FF2B5EF4-FFF2-40B4-BE49-F238E27FC236}">
              <a16:creationId xmlns:a16="http://schemas.microsoft.com/office/drawing/2014/main" id="{1ED3BAE9-1E32-40CF-9A84-134175A89141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1" name="Text Box 68">
          <a:extLst>
            <a:ext uri="{FF2B5EF4-FFF2-40B4-BE49-F238E27FC236}">
              <a16:creationId xmlns:a16="http://schemas.microsoft.com/office/drawing/2014/main" id="{7047B02D-9727-4FFC-A434-529349A0FD2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2" name="Text Box 69">
          <a:extLst>
            <a:ext uri="{FF2B5EF4-FFF2-40B4-BE49-F238E27FC236}">
              <a16:creationId xmlns:a16="http://schemas.microsoft.com/office/drawing/2014/main" id="{179DAC94-544B-437D-8B2B-78DDC333503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3" name="Text Box 70">
          <a:extLst>
            <a:ext uri="{FF2B5EF4-FFF2-40B4-BE49-F238E27FC236}">
              <a16:creationId xmlns:a16="http://schemas.microsoft.com/office/drawing/2014/main" id="{653691FF-ED6D-48DD-8168-77A49206A15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4" name="Text Box 71">
          <a:extLst>
            <a:ext uri="{FF2B5EF4-FFF2-40B4-BE49-F238E27FC236}">
              <a16:creationId xmlns:a16="http://schemas.microsoft.com/office/drawing/2014/main" id="{DC1232A3-E12E-4785-9D38-9C8C58E0B95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5" name="Text Box 72">
          <a:extLst>
            <a:ext uri="{FF2B5EF4-FFF2-40B4-BE49-F238E27FC236}">
              <a16:creationId xmlns:a16="http://schemas.microsoft.com/office/drawing/2014/main" id="{734BE56D-B895-4C84-A7B0-436E86FBCFD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696" name="Text Box 73">
          <a:extLst>
            <a:ext uri="{FF2B5EF4-FFF2-40B4-BE49-F238E27FC236}">
              <a16:creationId xmlns:a16="http://schemas.microsoft.com/office/drawing/2014/main" id="{7FF5C391-28D8-4AA9-BA88-F660C1F7C20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97" name="Text Box 46">
          <a:extLst>
            <a:ext uri="{FF2B5EF4-FFF2-40B4-BE49-F238E27FC236}">
              <a16:creationId xmlns:a16="http://schemas.microsoft.com/office/drawing/2014/main" id="{C86EFA6E-4117-4419-9B7A-3141BAF91C3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98" name="Text Box 43">
          <a:extLst>
            <a:ext uri="{FF2B5EF4-FFF2-40B4-BE49-F238E27FC236}">
              <a16:creationId xmlns:a16="http://schemas.microsoft.com/office/drawing/2014/main" id="{7D05C3FB-C75F-4D3F-BDE7-71CF4785724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699" name="Text Box 46">
          <a:extLst>
            <a:ext uri="{FF2B5EF4-FFF2-40B4-BE49-F238E27FC236}">
              <a16:creationId xmlns:a16="http://schemas.microsoft.com/office/drawing/2014/main" id="{F4455D1B-0E90-4C07-967E-2315DF894A3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00" name="Text Box 43">
          <a:extLst>
            <a:ext uri="{FF2B5EF4-FFF2-40B4-BE49-F238E27FC236}">
              <a16:creationId xmlns:a16="http://schemas.microsoft.com/office/drawing/2014/main" id="{F800E74A-E83C-4D85-8C3C-9FC49443863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1" name="Text Box 68">
          <a:extLst>
            <a:ext uri="{FF2B5EF4-FFF2-40B4-BE49-F238E27FC236}">
              <a16:creationId xmlns:a16="http://schemas.microsoft.com/office/drawing/2014/main" id="{139647D4-02F8-4173-BF6F-0995DC9D51B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2" name="Text Box 69">
          <a:extLst>
            <a:ext uri="{FF2B5EF4-FFF2-40B4-BE49-F238E27FC236}">
              <a16:creationId xmlns:a16="http://schemas.microsoft.com/office/drawing/2014/main" id="{D6AD249B-1D2F-41E5-BBB5-55FE37796A1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3" name="Text Box 70">
          <a:extLst>
            <a:ext uri="{FF2B5EF4-FFF2-40B4-BE49-F238E27FC236}">
              <a16:creationId xmlns:a16="http://schemas.microsoft.com/office/drawing/2014/main" id="{51B02D67-0477-4D92-8F20-7776545F84F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4" name="Text Box 71">
          <a:extLst>
            <a:ext uri="{FF2B5EF4-FFF2-40B4-BE49-F238E27FC236}">
              <a16:creationId xmlns:a16="http://schemas.microsoft.com/office/drawing/2014/main" id="{2DDD535E-5B41-4A5D-A973-C30771A1D68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5" name="Text Box 72">
          <a:extLst>
            <a:ext uri="{FF2B5EF4-FFF2-40B4-BE49-F238E27FC236}">
              <a16:creationId xmlns:a16="http://schemas.microsoft.com/office/drawing/2014/main" id="{B97C7222-419A-496C-B327-4429572264E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06" name="Text Box 73">
          <a:extLst>
            <a:ext uri="{FF2B5EF4-FFF2-40B4-BE49-F238E27FC236}">
              <a16:creationId xmlns:a16="http://schemas.microsoft.com/office/drawing/2014/main" id="{66F4B43F-D9ED-4314-8F09-088FAE6DA4C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07" name="Text Box 46">
          <a:extLst>
            <a:ext uri="{FF2B5EF4-FFF2-40B4-BE49-F238E27FC236}">
              <a16:creationId xmlns:a16="http://schemas.microsoft.com/office/drawing/2014/main" id="{83A31E8F-9C79-406A-905C-66C92901C05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08" name="Text Box 43">
          <a:extLst>
            <a:ext uri="{FF2B5EF4-FFF2-40B4-BE49-F238E27FC236}">
              <a16:creationId xmlns:a16="http://schemas.microsoft.com/office/drawing/2014/main" id="{CDE710A5-F82C-44EA-BBE7-2394B9B476D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09" name="Text Box 46">
          <a:extLst>
            <a:ext uri="{FF2B5EF4-FFF2-40B4-BE49-F238E27FC236}">
              <a16:creationId xmlns:a16="http://schemas.microsoft.com/office/drawing/2014/main" id="{7E9B42E5-0D43-4F58-B676-7B759444D8D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10" name="Text Box 43">
          <a:extLst>
            <a:ext uri="{FF2B5EF4-FFF2-40B4-BE49-F238E27FC236}">
              <a16:creationId xmlns:a16="http://schemas.microsoft.com/office/drawing/2014/main" id="{A31FACA3-DCA8-4E64-A2D3-6DCEC6F787C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1" name="Text Box 68">
          <a:extLst>
            <a:ext uri="{FF2B5EF4-FFF2-40B4-BE49-F238E27FC236}">
              <a16:creationId xmlns:a16="http://schemas.microsoft.com/office/drawing/2014/main" id="{3F819ED6-A7A1-4745-A9DC-CED383616BC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2" name="Text Box 69">
          <a:extLst>
            <a:ext uri="{FF2B5EF4-FFF2-40B4-BE49-F238E27FC236}">
              <a16:creationId xmlns:a16="http://schemas.microsoft.com/office/drawing/2014/main" id="{9FC49666-0658-4C5A-828C-0E12A94C0DE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3" name="Text Box 70">
          <a:extLst>
            <a:ext uri="{FF2B5EF4-FFF2-40B4-BE49-F238E27FC236}">
              <a16:creationId xmlns:a16="http://schemas.microsoft.com/office/drawing/2014/main" id="{14BA3CCC-7ADE-4780-A627-D52072A8322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4" name="Text Box 71">
          <a:extLst>
            <a:ext uri="{FF2B5EF4-FFF2-40B4-BE49-F238E27FC236}">
              <a16:creationId xmlns:a16="http://schemas.microsoft.com/office/drawing/2014/main" id="{B1357066-C061-4297-BCC8-2BD150CFE25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5" name="Text Box 72">
          <a:extLst>
            <a:ext uri="{FF2B5EF4-FFF2-40B4-BE49-F238E27FC236}">
              <a16:creationId xmlns:a16="http://schemas.microsoft.com/office/drawing/2014/main" id="{802AC600-C6DE-4413-BA6F-59CDD46548A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16" name="Text Box 73">
          <a:extLst>
            <a:ext uri="{FF2B5EF4-FFF2-40B4-BE49-F238E27FC236}">
              <a16:creationId xmlns:a16="http://schemas.microsoft.com/office/drawing/2014/main" id="{86E18738-2F78-40DB-8DC5-87367D3916E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id="{5DE5D748-BFAA-46DC-85BC-9EA3D193A21A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18" name="Text Box 43">
          <a:extLst>
            <a:ext uri="{FF2B5EF4-FFF2-40B4-BE49-F238E27FC236}">
              <a16:creationId xmlns:a16="http://schemas.microsoft.com/office/drawing/2014/main" id="{42B3C04A-36C8-4814-AA89-529E86AB1E3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19" name="Text Box 46">
          <a:extLst>
            <a:ext uri="{FF2B5EF4-FFF2-40B4-BE49-F238E27FC236}">
              <a16:creationId xmlns:a16="http://schemas.microsoft.com/office/drawing/2014/main" id="{E4BCCF22-33CD-4C43-9A4D-C65BA6B1F94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20" name="Text Box 43">
          <a:extLst>
            <a:ext uri="{FF2B5EF4-FFF2-40B4-BE49-F238E27FC236}">
              <a16:creationId xmlns:a16="http://schemas.microsoft.com/office/drawing/2014/main" id="{FE799ECF-48BF-43F2-AA5C-44A586724F1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721" name="Text Box 10">
          <a:extLst>
            <a:ext uri="{FF2B5EF4-FFF2-40B4-BE49-F238E27FC236}">
              <a16:creationId xmlns:a16="http://schemas.microsoft.com/office/drawing/2014/main" id="{16971FE1-18FF-456A-8BFF-598ACD7E981F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22" name="Text Box 65">
          <a:extLst>
            <a:ext uri="{FF2B5EF4-FFF2-40B4-BE49-F238E27FC236}">
              <a16:creationId xmlns:a16="http://schemas.microsoft.com/office/drawing/2014/main" id="{CDC23F42-5739-4CB4-B3E3-10787328EC6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23" name="Text Box 91">
          <a:extLst>
            <a:ext uri="{FF2B5EF4-FFF2-40B4-BE49-F238E27FC236}">
              <a16:creationId xmlns:a16="http://schemas.microsoft.com/office/drawing/2014/main" id="{8EB8621C-0864-4BCA-8A88-09ECE48B242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24" name="Text Box 65">
          <a:extLst>
            <a:ext uri="{FF2B5EF4-FFF2-40B4-BE49-F238E27FC236}">
              <a16:creationId xmlns:a16="http://schemas.microsoft.com/office/drawing/2014/main" id="{A4E8FAD6-7310-4A81-85D0-239473819B6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725" name="Text Box 46">
          <a:extLst>
            <a:ext uri="{FF2B5EF4-FFF2-40B4-BE49-F238E27FC236}">
              <a16:creationId xmlns:a16="http://schemas.microsoft.com/office/drawing/2014/main" id="{95A13A91-7A63-4FBD-8FA7-4F9CE6E11594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726" name="Text Box 43">
          <a:extLst>
            <a:ext uri="{FF2B5EF4-FFF2-40B4-BE49-F238E27FC236}">
              <a16:creationId xmlns:a16="http://schemas.microsoft.com/office/drawing/2014/main" id="{D76BF8CD-F466-4622-A455-00B06BE45CF1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27" name="Text Box 68">
          <a:extLst>
            <a:ext uri="{FF2B5EF4-FFF2-40B4-BE49-F238E27FC236}">
              <a16:creationId xmlns:a16="http://schemas.microsoft.com/office/drawing/2014/main" id="{B7B3C9AC-EEAF-43B7-A23B-0B480D219FA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28" name="Text Box 69">
          <a:extLst>
            <a:ext uri="{FF2B5EF4-FFF2-40B4-BE49-F238E27FC236}">
              <a16:creationId xmlns:a16="http://schemas.microsoft.com/office/drawing/2014/main" id="{08555EEB-F9E1-4337-99DA-C66FF3CD378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29" name="Text Box 70">
          <a:extLst>
            <a:ext uri="{FF2B5EF4-FFF2-40B4-BE49-F238E27FC236}">
              <a16:creationId xmlns:a16="http://schemas.microsoft.com/office/drawing/2014/main" id="{60EF1F7A-9547-4FFF-992C-D66BE99ACFD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0" name="Text Box 71">
          <a:extLst>
            <a:ext uri="{FF2B5EF4-FFF2-40B4-BE49-F238E27FC236}">
              <a16:creationId xmlns:a16="http://schemas.microsoft.com/office/drawing/2014/main" id="{618F7144-DD5A-48D9-BCE2-110FC48D498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1" name="Text Box 72">
          <a:extLst>
            <a:ext uri="{FF2B5EF4-FFF2-40B4-BE49-F238E27FC236}">
              <a16:creationId xmlns:a16="http://schemas.microsoft.com/office/drawing/2014/main" id="{D6CAB641-500A-4159-BA21-1BBA2EC90CC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2" name="Text Box 73">
          <a:extLst>
            <a:ext uri="{FF2B5EF4-FFF2-40B4-BE49-F238E27FC236}">
              <a16:creationId xmlns:a16="http://schemas.microsoft.com/office/drawing/2014/main" id="{91B8C96F-841B-4996-8896-C293C8CCCC1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33" name="Text Box 46">
          <a:extLst>
            <a:ext uri="{FF2B5EF4-FFF2-40B4-BE49-F238E27FC236}">
              <a16:creationId xmlns:a16="http://schemas.microsoft.com/office/drawing/2014/main" id="{B9C39CEE-6B1D-4F97-889C-849880BE032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34" name="Text Box 43">
          <a:extLst>
            <a:ext uri="{FF2B5EF4-FFF2-40B4-BE49-F238E27FC236}">
              <a16:creationId xmlns:a16="http://schemas.microsoft.com/office/drawing/2014/main" id="{0448CF1D-F3B6-4A7F-B824-2DFA53B131E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35" name="Text Box 46">
          <a:extLst>
            <a:ext uri="{FF2B5EF4-FFF2-40B4-BE49-F238E27FC236}">
              <a16:creationId xmlns:a16="http://schemas.microsoft.com/office/drawing/2014/main" id="{1F708EDE-B094-40F2-9C3F-687E58EC8B4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36" name="Text Box 43">
          <a:extLst>
            <a:ext uri="{FF2B5EF4-FFF2-40B4-BE49-F238E27FC236}">
              <a16:creationId xmlns:a16="http://schemas.microsoft.com/office/drawing/2014/main" id="{ECCB6D69-52FF-4250-B7F3-6F2FF9E1E6D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7" name="Text Box 68">
          <a:extLst>
            <a:ext uri="{FF2B5EF4-FFF2-40B4-BE49-F238E27FC236}">
              <a16:creationId xmlns:a16="http://schemas.microsoft.com/office/drawing/2014/main" id="{A772E0FF-26E1-4123-ACBD-19EE081117F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8" name="Text Box 69">
          <a:extLst>
            <a:ext uri="{FF2B5EF4-FFF2-40B4-BE49-F238E27FC236}">
              <a16:creationId xmlns:a16="http://schemas.microsoft.com/office/drawing/2014/main" id="{1FD20F94-F775-46B5-A763-D05DA1198F6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39" name="Text Box 70">
          <a:extLst>
            <a:ext uri="{FF2B5EF4-FFF2-40B4-BE49-F238E27FC236}">
              <a16:creationId xmlns:a16="http://schemas.microsoft.com/office/drawing/2014/main" id="{081FF54C-B8D5-4BED-BF87-F5547AE92EE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40" name="Text Box 71">
          <a:extLst>
            <a:ext uri="{FF2B5EF4-FFF2-40B4-BE49-F238E27FC236}">
              <a16:creationId xmlns:a16="http://schemas.microsoft.com/office/drawing/2014/main" id="{9111CCD2-6AB0-457B-819D-524AD8849F38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41" name="Text Box 72">
          <a:extLst>
            <a:ext uri="{FF2B5EF4-FFF2-40B4-BE49-F238E27FC236}">
              <a16:creationId xmlns:a16="http://schemas.microsoft.com/office/drawing/2014/main" id="{A2F30A31-BE5D-41BB-9473-0CB5F4A7D49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42" name="Text Box 73">
          <a:extLst>
            <a:ext uri="{FF2B5EF4-FFF2-40B4-BE49-F238E27FC236}">
              <a16:creationId xmlns:a16="http://schemas.microsoft.com/office/drawing/2014/main" id="{9DABF681-A2C7-4160-BC27-444F14AE6BE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43" name="Text Box 46">
          <a:extLst>
            <a:ext uri="{FF2B5EF4-FFF2-40B4-BE49-F238E27FC236}">
              <a16:creationId xmlns:a16="http://schemas.microsoft.com/office/drawing/2014/main" id="{4A4DA061-BB57-4B88-A6D1-8B3A32095FF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44" name="Text Box 43">
          <a:extLst>
            <a:ext uri="{FF2B5EF4-FFF2-40B4-BE49-F238E27FC236}">
              <a16:creationId xmlns:a16="http://schemas.microsoft.com/office/drawing/2014/main" id="{C4EE86EA-9DC6-478E-B3B4-7835860903B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45" name="Text Box 46">
          <a:extLst>
            <a:ext uri="{FF2B5EF4-FFF2-40B4-BE49-F238E27FC236}">
              <a16:creationId xmlns:a16="http://schemas.microsoft.com/office/drawing/2014/main" id="{B119CD7E-EA9E-424F-8211-1CD5BD9CA29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46" name="Text Box 43">
          <a:extLst>
            <a:ext uri="{FF2B5EF4-FFF2-40B4-BE49-F238E27FC236}">
              <a16:creationId xmlns:a16="http://schemas.microsoft.com/office/drawing/2014/main" id="{5650D9B8-1A80-456C-AF28-ECEA993A9C01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47" name="Text Box 68">
          <a:extLst>
            <a:ext uri="{FF2B5EF4-FFF2-40B4-BE49-F238E27FC236}">
              <a16:creationId xmlns:a16="http://schemas.microsoft.com/office/drawing/2014/main" id="{6929AAB2-C067-4807-9A40-1324A4D8EF5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48" name="Text Box 69">
          <a:extLst>
            <a:ext uri="{FF2B5EF4-FFF2-40B4-BE49-F238E27FC236}">
              <a16:creationId xmlns:a16="http://schemas.microsoft.com/office/drawing/2014/main" id="{6A2C8EBD-2DCC-4B14-83BD-9B1AA6638CB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49" name="Text Box 70">
          <a:extLst>
            <a:ext uri="{FF2B5EF4-FFF2-40B4-BE49-F238E27FC236}">
              <a16:creationId xmlns:a16="http://schemas.microsoft.com/office/drawing/2014/main" id="{2D4378C3-4A69-41BC-A99E-2A44812D761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50" name="Text Box 71">
          <a:extLst>
            <a:ext uri="{FF2B5EF4-FFF2-40B4-BE49-F238E27FC236}">
              <a16:creationId xmlns:a16="http://schemas.microsoft.com/office/drawing/2014/main" id="{29C6B6EA-C867-4E64-9636-EFDC6A905F3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51" name="Text Box 72">
          <a:extLst>
            <a:ext uri="{FF2B5EF4-FFF2-40B4-BE49-F238E27FC236}">
              <a16:creationId xmlns:a16="http://schemas.microsoft.com/office/drawing/2014/main" id="{4539FD05-5731-4293-98C8-E2141B8AE72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47625"/>
    <xdr:sp macro="" textlink="">
      <xdr:nvSpPr>
        <xdr:cNvPr id="3752" name="Text Box 73">
          <a:extLst>
            <a:ext uri="{FF2B5EF4-FFF2-40B4-BE49-F238E27FC236}">
              <a16:creationId xmlns:a16="http://schemas.microsoft.com/office/drawing/2014/main" id="{E20AFCE5-5CA0-403F-87F7-4B5945D5142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53" name="Text Box 46">
          <a:extLst>
            <a:ext uri="{FF2B5EF4-FFF2-40B4-BE49-F238E27FC236}">
              <a16:creationId xmlns:a16="http://schemas.microsoft.com/office/drawing/2014/main" id="{0B689A96-E77C-469E-82C9-546D7396137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7A339A6D-3679-4D77-ABB0-E0ADBB932FE3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55" name="Text Box 46">
          <a:extLst>
            <a:ext uri="{FF2B5EF4-FFF2-40B4-BE49-F238E27FC236}">
              <a16:creationId xmlns:a16="http://schemas.microsoft.com/office/drawing/2014/main" id="{93B5F5CA-1702-44E5-8BEC-193E6B67315D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56" name="Text Box 43">
          <a:extLst>
            <a:ext uri="{FF2B5EF4-FFF2-40B4-BE49-F238E27FC236}">
              <a16:creationId xmlns:a16="http://schemas.microsoft.com/office/drawing/2014/main" id="{1A911D1D-3DA6-40DC-BBDD-D70669425AF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3757" name="Text Box 10">
          <a:extLst>
            <a:ext uri="{FF2B5EF4-FFF2-40B4-BE49-F238E27FC236}">
              <a16:creationId xmlns:a16="http://schemas.microsoft.com/office/drawing/2014/main" id="{EE9EECBC-2F5E-4E04-9604-71597271355D}"/>
            </a:ext>
          </a:extLst>
        </xdr:cNvPr>
        <xdr:cNvSpPr txBox="1">
          <a:spLocks noChangeArrowheads="1"/>
        </xdr:cNvSpPr>
      </xdr:nvSpPr>
      <xdr:spPr bwMode="auto">
        <a:xfrm>
          <a:off x="1057275" y="2077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58" name="Text Box 65">
          <a:extLst>
            <a:ext uri="{FF2B5EF4-FFF2-40B4-BE49-F238E27FC236}">
              <a16:creationId xmlns:a16="http://schemas.microsoft.com/office/drawing/2014/main" id="{6EA7E8E1-8BC7-4F36-AFFF-17A639F670B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59" name="Text Box 91">
          <a:extLst>
            <a:ext uri="{FF2B5EF4-FFF2-40B4-BE49-F238E27FC236}">
              <a16:creationId xmlns:a16="http://schemas.microsoft.com/office/drawing/2014/main" id="{05C292F8-31FD-40FD-BCAC-1B00D91FC2F7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171450"/>
    <xdr:sp macro="" textlink="">
      <xdr:nvSpPr>
        <xdr:cNvPr id="3760" name="Text Box 65">
          <a:extLst>
            <a:ext uri="{FF2B5EF4-FFF2-40B4-BE49-F238E27FC236}">
              <a16:creationId xmlns:a16="http://schemas.microsoft.com/office/drawing/2014/main" id="{A712B7E4-A996-433A-AF87-68C9AA41D7AC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761" name="Text Box 46">
          <a:extLst>
            <a:ext uri="{FF2B5EF4-FFF2-40B4-BE49-F238E27FC236}">
              <a16:creationId xmlns:a16="http://schemas.microsoft.com/office/drawing/2014/main" id="{81AAE54D-752C-4BD0-989B-5D06C02717E1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164</xdr:row>
      <xdr:rowOff>0</xdr:rowOff>
    </xdr:from>
    <xdr:ext cx="76200" cy="171450"/>
    <xdr:sp macro="" textlink="">
      <xdr:nvSpPr>
        <xdr:cNvPr id="3762" name="Text Box 43">
          <a:extLst>
            <a:ext uri="{FF2B5EF4-FFF2-40B4-BE49-F238E27FC236}">
              <a16:creationId xmlns:a16="http://schemas.microsoft.com/office/drawing/2014/main" id="{AC8AD1B4-CD0E-44C2-B069-3387350D492D}"/>
            </a:ext>
          </a:extLst>
        </xdr:cNvPr>
        <xdr:cNvSpPr txBox="1">
          <a:spLocks noChangeArrowheads="1"/>
        </xdr:cNvSpPr>
      </xdr:nvSpPr>
      <xdr:spPr bwMode="auto">
        <a:xfrm>
          <a:off x="4676775" y="20774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3" name="Text Box 68">
          <a:extLst>
            <a:ext uri="{FF2B5EF4-FFF2-40B4-BE49-F238E27FC236}">
              <a16:creationId xmlns:a16="http://schemas.microsoft.com/office/drawing/2014/main" id="{46063909-3B3F-4FC5-B0CF-BD7EBF95838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4" name="Text Box 69">
          <a:extLst>
            <a:ext uri="{FF2B5EF4-FFF2-40B4-BE49-F238E27FC236}">
              <a16:creationId xmlns:a16="http://schemas.microsoft.com/office/drawing/2014/main" id="{FE8DE6A4-8E52-460C-9EC6-A4ED55453CA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5" name="Text Box 70">
          <a:extLst>
            <a:ext uri="{FF2B5EF4-FFF2-40B4-BE49-F238E27FC236}">
              <a16:creationId xmlns:a16="http://schemas.microsoft.com/office/drawing/2014/main" id="{C2C93603-A3CB-4706-88D4-85CD71F868E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6" name="Text Box 71">
          <a:extLst>
            <a:ext uri="{FF2B5EF4-FFF2-40B4-BE49-F238E27FC236}">
              <a16:creationId xmlns:a16="http://schemas.microsoft.com/office/drawing/2014/main" id="{DA617A24-DB64-45ED-B802-3FBAF8B386DF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7" name="Text Box 72">
          <a:extLst>
            <a:ext uri="{FF2B5EF4-FFF2-40B4-BE49-F238E27FC236}">
              <a16:creationId xmlns:a16="http://schemas.microsoft.com/office/drawing/2014/main" id="{79F2685C-918B-424F-8B90-A8453AA83E2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68" name="Text Box 73">
          <a:extLst>
            <a:ext uri="{FF2B5EF4-FFF2-40B4-BE49-F238E27FC236}">
              <a16:creationId xmlns:a16="http://schemas.microsoft.com/office/drawing/2014/main" id="{1D8B09BB-4614-4EA4-8719-3F304C8AD75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69" name="Text Box 46">
          <a:extLst>
            <a:ext uri="{FF2B5EF4-FFF2-40B4-BE49-F238E27FC236}">
              <a16:creationId xmlns:a16="http://schemas.microsoft.com/office/drawing/2014/main" id="{33DB4369-7453-47EB-BA2C-78D03B9815C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70" name="Text Box 43">
          <a:extLst>
            <a:ext uri="{FF2B5EF4-FFF2-40B4-BE49-F238E27FC236}">
              <a16:creationId xmlns:a16="http://schemas.microsoft.com/office/drawing/2014/main" id="{568D2CFF-F037-4FD9-898A-DE8CFE59D96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71" name="Text Box 46">
          <a:extLst>
            <a:ext uri="{FF2B5EF4-FFF2-40B4-BE49-F238E27FC236}">
              <a16:creationId xmlns:a16="http://schemas.microsoft.com/office/drawing/2014/main" id="{096E4989-B583-4B69-A5B9-E25D3607939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72" name="Text Box 43">
          <a:extLst>
            <a:ext uri="{FF2B5EF4-FFF2-40B4-BE49-F238E27FC236}">
              <a16:creationId xmlns:a16="http://schemas.microsoft.com/office/drawing/2014/main" id="{A41D897E-F4EA-45A3-AB4F-12FBC995EADE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3" name="Text Box 68">
          <a:extLst>
            <a:ext uri="{FF2B5EF4-FFF2-40B4-BE49-F238E27FC236}">
              <a16:creationId xmlns:a16="http://schemas.microsoft.com/office/drawing/2014/main" id="{7A2D682A-5B74-4DBD-9103-196C752613D4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4" name="Text Box 69">
          <a:extLst>
            <a:ext uri="{FF2B5EF4-FFF2-40B4-BE49-F238E27FC236}">
              <a16:creationId xmlns:a16="http://schemas.microsoft.com/office/drawing/2014/main" id="{A2A0EF55-141E-4A53-9336-2469BE843AF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5" name="Text Box 70">
          <a:extLst>
            <a:ext uri="{FF2B5EF4-FFF2-40B4-BE49-F238E27FC236}">
              <a16:creationId xmlns:a16="http://schemas.microsoft.com/office/drawing/2014/main" id="{6AE7ED3B-A110-411D-8C99-1CB7837565E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6" name="Text Box 71">
          <a:extLst>
            <a:ext uri="{FF2B5EF4-FFF2-40B4-BE49-F238E27FC236}">
              <a16:creationId xmlns:a16="http://schemas.microsoft.com/office/drawing/2014/main" id="{FB066BFC-84EF-4673-B424-B21E18645C2B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7" name="Text Box 72">
          <a:extLst>
            <a:ext uri="{FF2B5EF4-FFF2-40B4-BE49-F238E27FC236}">
              <a16:creationId xmlns:a16="http://schemas.microsoft.com/office/drawing/2014/main" id="{BB06CC28-BDEB-48B6-9CAD-AF6E89A56970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66675"/>
    <xdr:sp macro="" textlink="">
      <xdr:nvSpPr>
        <xdr:cNvPr id="3778" name="Text Box 73">
          <a:extLst>
            <a:ext uri="{FF2B5EF4-FFF2-40B4-BE49-F238E27FC236}">
              <a16:creationId xmlns:a16="http://schemas.microsoft.com/office/drawing/2014/main" id="{B5AFE5A7-B582-4680-950E-75EFEAA30EC9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79" name="Text Box 46">
          <a:extLst>
            <a:ext uri="{FF2B5EF4-FFF2-40B4-BE49-F238E27FC236}">
              <a16:creationId xmlns:a16="http://schemas.microsoft.com/office/drawing/2014/main" id="{5A1CD914-46E7-4058-844E-0556AC2E8886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80" name="Text Box 43">
          <a:extLst>
            <a:ext uri="{FF2B5EF4-FFF2-40B4-BE49-F238E27FC236}">
              <a16:creationId xmlns:a16="http://schemas.microsoft.com/office/drawing/2014/main" id="{2C932843-65E8-4380-A971-E294D802116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81" name="Text Box 46">
          <a:extLst>
            <a:ext uri="{FF2B5EF4-FFF2-40B4-BE49-F238E27FC236}">
              <a16:creationId xmlns:a16="http://schemas.microsoft.com/office/drawing/2014/main" id="{222193A8-2309-4C9B-B33A-57D933D39DD5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164</xdr:row>
      <xdr:rowOff>0</xdr:rowOff>
    </xdr:from>
    <xdr:ext cx="76200" cy="28575"/>
    <xdr:sp macro="" textlink="">
      <xdr:nvSpPr>
        <xdr:cNvPr id="3782" name="Text Box 43">
          <a:extLst>
            <a:ext uri="{FF2B5EF4-FFF2-40B4-BE49-F238E27FC236}">
              <a16:creationId xmlns:a16="http://schemas.microsoft.com/office/drawing/2014/main" id="{7AB75BAC-5224-4D65-A376-CA13791E5F02}"/>
            </a:ext>
          </a:extLst>
        </xdr:cNvPr>
        <xdr:cNvSpPr txBox="1">
          <a:spLocks noChangeArrowheads="1"/>
        </xdr:cNvSpPr>
      </xdr:nvSpPr>
      <xdr:spPr bwMode="auto">
        <a:xfrm>
          <a:off x="3933825" y="207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3" name="Text Box 68">
          <a:extLst>
            <a:ext uri="{FF2B5EF4-FFF2-40B4-BE49-F238E27FC236}">
              <a16:creationId xmlns:a16="http://schemas.microsoft.com/office/drawing/2014/main" id="{7D9D56E9-A836-4E95-9B1B-9320D982D43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4" name="Text Box 69">
          <a:extLst>
            <a:ext uri="{FF2B5EF4-FFF2-40B4-BE49-F238E27FC236}">
              <a16:creationId xmlns:a16="http://schemas.microsoft.com/office/drawing/2014/main" id="{29F64D48-93D1-42B3-9134-7AD88B34D17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5" name="Text Box 70">
          <a:extLst>
            <a:ext uri="{FF2B5EF4-FFF2-40B4-BE49-F238E27FC236}">
              <a16:creationId xmlns:a16="http://schemas.microsoft.com/office/drawing/2014/main" id="{E00D5E4E-2244-400A-A869-828FB5025BA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6" name="Text Box 71">
          <a:extLst>
            <a:ext uri="{FF2B5EF4-FFF2-40B4-BE49-F238E27FC236}">
              <a16:creationId xmlns:a16="http://schemas.microsoft.com/office/drawing/2014/main" id="{BB4963AB-3A47-48E3-B8BD-43552EDB0A1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7" name="Text Box 72">
          <a:extLst>
            <a:ext uri="{FF2B5EF4-FFF2-40B4-BE49-F238E27FC236}">
              <a16:creationId xmlns:a16="http://schemas.microsoft.com/office/drawing/2014/main" id="{DD511964-C75F-4B0C-90FC-E611748940B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788" name="Text Box 73">
          <a:extLst>
            <a:ext uri="{FF2B5EF4-FFF2-40B4-BE49-F238E27FC236}">
              <a16:creationId xmlns:a16="http://schemas.microsoft.com/office/drawing/2014/main" id="{BAE82F47-13FE-4126-8C55-21D6AB9EA6C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789" name="Text Box 46">
          <a:extLst>
            <a:ext uri="{FF2B5EF4-FFF2-40B4-BE49-F238E27FC236}">
              <a16:creationId xmlns:a16="http://schemas.microsoft.com/office/drawing/2014/main" id="{878E4A78-33C4-4742-B265-827BB9297F5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790" name="Text Box 43">
          <a:extLst>
            <a:ext uri="{FF2B5EF4-FFF2-40B4-BE49-F238E27FC236}">
              <a16:creationId xmlns:a16="http://schemas.microsoft.com/office/drawing/2014/main" id="{BBE3560F-BC56-4671-B017-D40921586CB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791" name="Text Box 46">
          <a:extLst>
            <a:ext uri="{FF2B5EF4-FFF2-40B4-BE49-F238E27FC236}">
              <a16:creationId xmlns:a16="http://schemas.microsoft.com/office/drawing/2014/main" id="{AB8782D3-8109-424E-BFD6-B228F79421E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792" name="Text Box 43">
          <a:extLst>
            <a:ext uri="{FF2B5EF4-FFF2-40B4-BE49-F238E27FC236}">
              <a16:creationId xmlns:a16="http://schemas.microsoft.com/office/drawing/2014/main" id="{10C9BB20-7C4B-4B09-AA12-9788E7C7086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793" name="Text Box 10">
          <a:extLst>
            <a:ext uri="{FF2B5EF4-FFF2-40B4-BE49-F238E27FC236}">
              <a16:creationId xmlns:a16="http://schemas.microsoft.com/office/drawing/2014/main" id="{6F147433-986C-4293-AAB9-CD9F82813B83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794" name="Text Box 11">
          <a:extLst>
            <a:ext uri="{FF2B5EF4-FFF2-40B4-BE49-F238E27FC236}">
              <a16:creationId xmlns:a16="http://schemas.microsoft.com/office/drawing/2014/main" id="{4F226478-3E53-4952-991C-BDE85EF07391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795" name="Text Box 65">
          <a:extLst>
            <a:ext uri="{FF2B5EF4-FFF2-40B4-BE49-F238E27FC236}">
              <a16:creationId xmlns:a16="http://schemas.microsoft.com/office/drawing/2014/main" id="{6ED73F28-E1D6-4D61-ADF2-5B10A784AD9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796" name="Text Box 91">
          <a:extLst>
            <a:ext uri="{FF2B5EF4-FFF2-40B4-BE49-F238E27FC236}">
              <a16:creationId xmlns:a16="http://schemas.microsoft.com/office/drawing/2014/main" id="{5DE33141-C262-48DF-8E07-AD0DB4D3A42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797" name="Text Box 65">
          <a:extLst>
            <a:ext uri="{FF2B5EF4-FFF2-40B4-BE49-F238E27FC236}">
              <a16:creationId xmlns:a16="http://schemas.microsoft.com/office/drawing/2014/main" id="{3D5C2837-71FE-424F-8205-1A127FAE185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798" name="Text Box 91">
          <a:extLst>
            <a:ext uri="{FF2B5EF4-FFF2-40B4-BE49-F238E27FC236}">
              <a16:creationId xmlns:a16="http://schemas.microsoft.com/office/drawing/2014/main" id="{2582342B-7B86-4330-A753-62C5ABC353C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799" name="Text Box 46">
          <a:extLst>
            <a:ext uri="{FF2B5EF4-FFF2-40B4-BE49-F238E27FC236}">
              <a16:creationId xmlns:a16="http://schemas.microsoft.com/office/drawing/2014/main" id="{C650BC18-80E1-40E6-8A88-42CD3B3C87BA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800" name="Text Box 43">
          <a:extLst>
            <a:ext uri="{FF2B5EF4-FFF2-40B4-BE49-F238E27FC236}">
              <a16:creationId xmlns:a16="http://schemas.microsoft.com/office/drawing/2014/main" id="{8C7483F3-CFE2-4106-A82C-2ADAB05553BD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1" name="Text Box 68">
          <a:extLst>
            <a:ext uri="{FF2B5EF4-FFF2-40B4-BE49-F238E27FC236}">
              <a16:creationId xmlns:a16="http://schemas.microsoft.com/office/drawing/2014/main" id="{6D76922D-862B-4BC9-BA0A-73E56933DCB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2" name="Text Box 69">
          <a:extLst>
            <a:ext uri="{FF2B5EF4-FFF2-40B4-BE49-F238E27FC236}">
              <a16:creationId xmlns:a16="http://schemas.microsoft.com/office/drawing/2014/main" id="{D9CF58EA-4C14-4AA7-9765-BD92200A478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3" name="Text Box 70">
          <a:extLst>
            <a:ext uri="{FF2B5EF4-FFF2-40B4-BE49-F238E27FC236}">
              <a16:creationId xmlns:a16="http://schemas.microsoft.com/office/drawing/2014/main" id="{AC2A01CA-2088-429D-AAB7-4D6BD437F62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4" name="Text Box 71">
          <a:extLst>
            <a:ext uri="{FF2B5EF4-FFF2-40B4-BE49-F238E27FC236}">
              <a16:creationId xmlns:a16="http://schemas.microsoft.com/office/drawing/2014/main" id="{24E4094B-2D8B-42C4-BB7D-B0F11AD9335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5" name="Text Box 72">
          <a:extLst>
            <a:ext uri="{FF2B5EF4-FFF2-40B4-BE49-F238E27FC236}">
              <a16:creationId xmlns:a16="http://schemas.microsoft.com/office/drawing/2014/main" id="{2A0EC0AA-EF8F-4E8C-B292-57C7250496E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06" name="Text Box 73">
          <a:extLst>
            <a:ext uri="{FF2B5EF4-FFF2-40B4-BE49-F238E27FC236}">
              <a16:creationId xmlns:a16="http://schemas.microsoft.com/office/drawing/2014/main" id="{F2CEE25A-49CA-4288-AF29-5A191020A0B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07" name="Text Box 46">
          <a:extLst>
            <a:ext uri="{FF2B5EF4-FFF2-40B4-BE49-F238E27FC236}">
              <a16:creationId xmlns:a16="http://schemas.microsoft.com/office/drawing/2014/main" id="{8988A649-8355-4B94-B21A-998DC3B45EC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08" name="Text Box 43">
          <a:extLst>
            <a:ext uri="{FF2B5EF4-FFF2-40B4-BE49-F238E27FC236}">
              <a16:creationId xmlns:a16="http://schemas.microsoft.com/office/drawing/2014/main" id="{BB0FBEA5-091C-43FF-83A4-77166789D0E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09" name="Text Box 46">
          <a:extLst>
            <a:ext uri="{FF2B5EF4-FFF2-40B4-BE49-F238E27FC236}">
              <a16:creationId xmlns:a16="http://schemas.microsoft.com/office/drawing/2014/main" id="{AD223773-D4D5-4B00-85D6-A0CABB2F9D7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10" name="Text Box 43">
          <a:extLst>
            <a:ext uri="{FF2B5EF4-FFF2-40B4-BE49-F238E27FC236}">
              <a16:creationId xmlns:a16="http://schemas.microsoft.com/office/drawing/2014/main" id="{495C5AC2-D39C-481A-992F-458453C0D92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1" name="Text Box 68">
          <a:extLst>
            <a:ext uri="{FF2B5EF4-FFF2-40B4-BE49-F238E27FC236}">
              <a16:creationId xmlns:a16="http://schemas.microsoft.com/office/drawing/2014/main" id="{87170DF3-2F51-4C39-9AFB-9A14B033DC2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2" name="Text Box 69">
          <a:extLst>
            <a:ext uri="{FF2B5EF4-FFF2-40B4-BE49-F238E27FC236}">
              <a16:creationId xmlns:a16="http://schemas.microsoft.com/office/drawing/2014/main" id="{2AE12B1E-349B-4E23-A6F4-80B3479AB81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3" name="Text Box 70">
          <a:extLst>
            <a:ext uri="{FF2B5EF4-FFF2-40B4-BE49-F238E27FC236}">
              <a16:creationId xmlns:a16="http://schemas.microsoft.com/office/drawing/2014/main" id="{D322F63C-4FC3-4994-A00D-6E5D05E5018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4" name="Text Box 71">
          <a:extLst>
            <a:ext uri="{FF2B5EF4-FFF2-40B4-BE49-F238E27FC236}">
              <a16:creationId xmlns:a16="http://schemas.microsoft.com/office/drawing/2014/main" id="{8D350892-A5DB-4903-B922-88CEE65BBC3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5" name="Text Box 72">
          <a:extLst>
            <a:ext uri="{FF2B5EF4-FFF2-40B4-BE49-F238E27FC236}">
              <a16:creationId xmlns:a16="http://schemas.microsoft.com/office/drawing/2014/main" id="{75E61C27-F87F-47EB-8B89-664B965A0D0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16" name="Text Box 73">
          <a:extLst>
            <a:ext uri="{FF2B5EF4-FFF2-40B4-BE49-F238E27FC236}">
              <a16:creationId xmlns:a16="http://schemas.microsoft.com/office/drawing/2014/main" id="{AB0E46E9-14F4-4324-889C-006A1CD9662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17" name="Text Box 46">
          <a:extLst>
            <a:ext uri="{FF2B5EF4-FFF2-40B4-BE49-F238E27FC236}">
              <a16:creationId xmlns:a16="http://schemas.microsoft.com/office/drawing/2014/main" id="{0490B9DE-03D5-4059-8769-95CF378EEE1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18" name="Text Box 43">
          <a:extLst>
            <a:ext uri="{FF2B5EF4-FFF2-40B4-BE49-F238E27FC236}">
              <a16:creationId xmlns:a16="http://schemas.microsoft.com/office/drawing/2014/main" id="{7765747D-2B5C-439D-9702-1818AE92F4C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19" name="Text Box 46">
          <a:extLst>
            <a:ext uri="{FF2B5EF4-FFF2-40B4-BE49-F238E27FC236}">
              <a16:creationId xmlns:a16="http://schemas.microsoft.com/office/drawing/2014/main" id="{64289273-5F90-4C20-808E-0021199D2B5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20" name="Text Box 43">
          <a:extLst>
            <a:ext uri="{FF2B5EF4-FFF2-40B4-BE49-F238E27FC236}">
              <a16:creationId xmlns:a16="http://schemas.microsoft.com/office/drawing/2014/main" id="{D83093AB-23B8-4C18-B9EB-0814AA6F78C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1" name="Text Box 68">
          <a:extLst>
            <a:ext uri="{FF2B5EF4-FFF2-40B4-BE49-F238E27FC236}">
              <a16:creationId xmlns:a16="http://schemas.microsoft.com/office/drawing/2014/main" id="{3BBFCDE4-E970-4628-8586-D845A89957D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2" name="Text Box 69">
          <a:extLst>
            <a:ext uri="{FF2B5EF4-FFF2-40B4-BE49-F238E27FC236}">
              <a16:creationId xmlns:a16="http://schemas.microsoft.com/office/drawing/2014/main" id="{79CF2283-C9E9-47AF-9971-3D62EEF4C2C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3" name="Text Box 70">
          <a:extLst>
            <a:ext uri="{FF2B5EF4-FFF2-40B4-BE49-F238E27FC236}">
              <a16:creationId xmlns:a16="http://schemas.microsoft.com/office/drawing/2014/main" id="{C21AF774-F1CB-4714-9ED9-F9D0A73A55B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4" name="Text Box 71">
          <a:extLst>
            <a:ext uri="{FF2B5EF4-FFF2-40B4-BE49-F238E27FC236}">
              <a16:creationId xmlns:a16="http://schemas.microsoft.com/office/drawing/2014/main" id="{30BE71B5-9EA3-42F5-BE70-C419E2D1AB7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5" name="Text Box 72">
          <a:extLst>
            <a:ext uri="{FF2B5EF4-FFF2-40B4-BE49-F238E27FC236}">
              <a16:creationId xmlns:a16="http://schemas.microsoft.com/office/drawing/2014/main" id="{29372A1D-FE2C-437F-80AB-53DE113C1AA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26" name="Text Box 73">
          <a:extLst>
            <a:ext uri="{FF2B5EF4-FFF2-40B4-BE49-F238E27FC236}">
              <a16:creationId xmlns:a16="http://schemas.microsoft.com/office/drawing/2014/main" id="{12FFAA76-9053-4629-8986-50534C312F2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27" name="Text Box 46">
          <a:extLst>
            <a:ext uri="{FF2B5EF4-FFF2-40B4-BE49-F238E27FC236}">
              <a16:creationId xmlns:a16="http://schemas.microsoft.com/office/drawing/2014/main" id="{8605EC59-3722-463F-B37B-A0BC1EF37C0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28" name="Text Box 43">
          <a:extLst>
            <a:ext uri="{FF2B5EF4-FFF2-40B4-BE49-F238E27FC236}">
              <a16:creationId xmlns:a16="http://schemas.microsoft.com/office/drawing/2014/main" id="{78CCD1CC-474E-4E15-8CEE-A71015C5CB3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29" name="Text Box 46">
          <a:extLst>
            <a:ext uri="{FF2B5EF4-FFF2-40B4-BE49-F238E27FC236}">
              <a16:creationId xmlns:a16="http://schemas.microsoft.com/office/drawing/2014/main" id="{5F1675D0-6673-40FD-A226-F273BE9C220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30" name="Text Box 43">
          <a:extLst>
            <a:ext uri="{FF2B5EF4-FFF2-40B4-BE49-F238E27FC236}">
              <a16:creationId xmlns:a16="http://schemas.microsoft.com/office/drawing/2014/main" id="{2D63C2B8-4018-4623-A919-0B8822D6780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831" name="Text Box 10">
          <a:extLst>
            <a:ext uri="{FF2B5EF4-FFF2-40B4-BE49-F238E27FC236}">
              <a16:creationId xmlns:a16="http://schemas.microsoft.com/office/drawing/2014/main" id="{208D09E6-9286-49FF-8A66-4857A8537A06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832" name="Text Box 11">
          <a:extLst>
            <a:ext uri="{FF2B5EF4-FFF2-40B4-BE49-F238E27FC236}">
              <a16:creationId xmlns:a16="http://schemas.microsoft.com/office/drawing/2014/main" id="{C0BD346E-880C-47A9-9813-9BB2ABEB44C9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33" name="Text Box 65">
          <a:extLst>
            <a:ext uri="{FF2B5EF4-FFF2-40B4-BE49-F238E27FC236}">
              <a16:creationId xmlns:a16="http://schemas.microsoft.com/office/drawing/2014/main" id="{2E215415-815D-4A16-AD63-69510F58DB0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34" name="Text Box 91">
          <a:extLst>
            <a:ext uri="{FF2B5EF4-FFF2-40B4-BE49-F238E27FC236}">
              <a16:creationId xmlns:a16="http://schemas.microsoft.com/office/drawing/2014/main" id="{E8ACC122-BB30-44B8-A67E-B54AB5CCAE6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35" name="Text Box 65">
          <a:extLst>
            <a:ext uri="{FF2B5EF4-FFF2-40B4-BE49-F238E27FC236}">
              <a16:creationId xmlns:a16="http://schemas.microsoft.com/office/drawing/2014/main" id="{06BF8BF8-B6C8-46B4-8124-CBC38EAAA93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36" name="Text Box 91">
          <a:extLst>
            <a:ext uri="{FF2B5EF4-FFF2-40B4-BE49-F238E27FC236}">
              <a16:creationId xmlns:a16="http://schemas.microsoft.com/office/drawing/2014/main" id="{B7E7490D-7C68-4B90-96D1-49C71C3DCA7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837" name="Text Box 46">
          <a:extLst>
            <a:ext uri="{FF2B5EF4-FFF2-40B4-BE49-F238E27FC236}">
              <a16:creationId xmlns:a16="http://schemas.microsoft.com/office/drawing/2014/main" id="{DB88D38E-8E93-4442-ACB8-2B3B180E03D6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838" name="Text Box 43">
          <a:extLst>
            <a:ext uri="{FF2B5EF4-FFF2-40B4-BE49-F238E27FC236}">
              <a16:creationId xmlns:a16="http://schemas.microsoft.com/office/drawing/2014/main" id="{97DC441B-3226-419B-AFFE-23D33E278C07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39" name="Text Box 68">
          <a:extLst>
            <a:ext uri="{FF2B5EF4-FFF2-40B4-BE49-F238E27FC236}">
              <a16:creationId xmlns:a16="http://schemas.microsoft.com/office/drawing/2014/main" id="{91EEAB49-34DB-4E04-9A2D-8DD061811D7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0" name="Text Box 69">
          <a:extLst>
            <a:ext uri="{FF2B5EF4-FFF2-40B4-BE49-F238E27FC236}">
              <a16:creationId xmlns:a16="http://schemas.microsoft.com/office/drawing/2014/main" id="{DBAB3707-1180-4EFD-A25E-B9D959F7771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1" name="Text Box 70">
          <a:extLst>
            <a:ext uri="{FF2B5EF4-FFF2-40B4-BE49-F238E27FC236}">
              <a16:creationId xmlns:a16="http://schemas.microsoft.com/office/drawing/2014/main" id="{5298A365-EC45-47B6-9B2C-D27F548689B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2" name="Text Box 71">
          <a:extLst>
            <a:ext uri="{FF2B5EF4-FFF2-40B4-BE49-F238E27FC236}">
              <a16:creationId xmlns:a16="http://schemas.microsoft.com/office/drawing/2014/main" id="{416581CF-720A-4A23-901B-522A371063E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3" name="Text Box 72">
          <a:extLst>
            <a:ext uri="{FF2B5EF4-FFF2-40B4-BE49-F238E27FC236}">
              <a16:creationId xmlns:a16="http://schemas.microsoft.com/office/drawing/2014/main" id="{A7592EED-1ABE-4433-89F2-4DF7F4E90E6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4" name="Text Box 73">
          <a:extLst>
            <a:ext uri="{FF2B5EF4-FFF2-40B4-BE49-F238E27FC236}">
              <a16:creationId xmlns:a16="http://schemas.microsoft.com/office/drawing/2014/main" id="{AE99964B-29FF-47D4-AA75-C0DEA8E005F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45" name="Text Box 46">
          <a:extLst>
            <a:ext uri="{FF2B5EF4-FFF2-40B4-BE49-F238E27FC236}">
              <a16:creationId xmlns:a16="http://schemas.microsoft.com/office/drawing/2014/main" id="{05F14C92-67BF-420A-8B48-3D29776F746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46" name="Text Box 43">
          <a:extLst>
            <a:ext uri="{FF2B5EF4-FFF2-40B4-BE49-F238E27FC236}">
              <a16:creationId xmlns:a16="http://schemas.microsoft.com/office/drawing/2014/main" id="{11F632E7-80F5-4364-A260-6EDDBAAE696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47" name="Text Box 46">
          <a:extLst>
            <a:ext uri="{FF2B5EF4-FFF2-40B4-BE49-F238E27FC236}">
              <a16:creationId xmlns:a16="http://schemas.microsoft.com/office/drawing/2014/main" id="{65DB1C6B-6FF4-4A0C-9687-AA178FB01B3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48" name="Text Box 43">
          <a:extLst>
            <a:ext uri="{FF2B5EF4-FFF2-40B4-BE49-F238E27FC236}">
              <a16:creationId xmlns:a16="http://schemas.microsoft.com/office/drawing/2014/main" id="{F93F07C9-8830-4811-9A53-48FCD8DABE6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49" name="Text Box 68">
          <a:extLst>
            <a:ext uri="{FF2B5EF4-FFF2-40B4-BE49-F238E27FC236}">
              <a16:creationId xmlns:a16="http://schemas.microsoft.com/office/drawing/2014/main" id="{653CBA23-31C9-4A14-AB81-A0D88678B3E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50" name="Text Box 69">
          <a:extLst>
            <a:ext uri="{FF2B5EF4-FFF2-40B4-BE49-F238E27FC236}">
              <a16:creationId xmlns:a16="http://schemas.microsoft.com/office/drawing/2014/main" id="{98D60244-527C-4E5A-A9D5-7544D1429A1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51" name="Text Box 70">
          <a:extLst>
            <a:ext uri="{FF2B5EF4-FFF2-40B4-BE49-F238E27FC236}">
              <a16:creationId xmlns:a16="http://schemas.microsoft.com/office/drawing/2014/main" id="{29FD0508-9568-4B7C-8C5F-45782CBBEBA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52" name="Text Box 71">
          <a:extLst>
            <a:ext uri="{FF2B5EF4-FFF2-40B4-BE49-F238E27FC236}">
              <a16:creationId xmlns:a16="http://schemas.microsoft.com/office/drawing/2014/main" id="{3B3303D3-09F0-4255-96BB-3342F746336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53" name="Text Box 72">
          <a:extLst>
            <a:ext uri="{FF2B5EF4-FFF2-40B4-BE49-F238E27FC236}">
              <a16:creationId xmlns:a16="http://schemas.microsoft.com/office/drawing/2014/main" id="{6D11E600-1EF5-4623-BAC0-6909ABC09CA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54" name="Text Box 73">
          <a:extLst>
            <a:ext uri="{FF2B5EF4-FFF2-40B4-BE49-F238E27FC236}">
              <a16:creationId xmlns:a16="http://schemas.microsoft.com/office/drawing/2014/main" id="{D089196B-2F85-451C-8AD4-71CF8A303AF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55" name="Text Box 46">
          <a:extLst>
            <a:ext uri="{FF2B5EF4-FFF2-40B4-BE49-F238E27FC236}">
              <a16:creationId xmlns:a16="http://schemas.microsoft.com/office/drawing/2014/main" id="{C43DA8FA-4A65-46AA-A6F1-907A5C58082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56" name="Text Box 43">
          <a:extLst>
            <a:ext uri="{FF2B5EF4-FFF2-40B4-BE49-F238E27FC236}">
              <a16:creationId xmlns:a16="http://schemas.microsoft.com/office/drawing/2014/main" id="{DF84C273-9BA7-4EC9-B62F-BE8A4767602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57" name="Text Box 46">
          <a:extLst>
            <a:ext uri="{FF2B5EF4-FFF2-40B4-BE49-F238E27FC236}">
              <a16:creationId xmlns:a16="http://schemas.microsoft.com/office/drawing/2014/main" id="{54295A6A-6801-42D1-8652-71AA5B3AEC5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58" name="Text Box 43">
          <a:extLst>
            <a:ext uri="{FF2B5EF4-FFF2-40B4-BE49-F238E27FC236}">
              <a16:creationId xmlns:a16="http://schemas.microsoft.com/office/drawing/2014/main" id="{5D78A5E0-FD85-4F5A-9211-51FB64CFF15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59" name="Text Box 68">
          <a:extLst>
            <a:ext uri="{FF2B5EF4-FFF2-40B4-BE49-F238E27FC236}">
              <a16:creationId xmlns:a16="http://schemas.microsoft.com/office/drawing/2014/main" id="{E62D5A6B-9EFA-4457-85D9-D22F92827D3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60" name="Text Box 69">
          <a:extLst>
            <a:ext uri="{FF2B5EF4-FFF2-40B4-BE49-F238E27FC236}">
              <a16:creationId xmlns:a16="http://schemas.microsoft.com/office/drawing/2014/main" id="{A7836E74-E2C4-439F-8E6F-D80044F58EA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61" name="Text Box 70">
          <a:extLst>
            <a:ext uri="{FF2B5EF4-FFF2-40B4-BE49-F238E27FC236}">
              <a16:creationId xmlns:a16="http://schemas.microsoft.com/office/drawing/2014/main" id="{2D70693A-49A0-45C3-A220-C51C4DC343B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62" name="Text Box 71">
          <a:extLst>
            <a:ext uri="{FF2B5EF4-FFF2-40B4-BE49-F238E27FC236}">
              <a16:creationId xmlns:a16="http://schemas.microsoft.com/office/drawing/2014/main" id="{5A6F2996-0F77-41BE-89F1-C2D51438418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63" name="Text Box 72">
          <a:extLst>
            <a:ext uri="{FF2B5EF4-FFF2-40B4-BE49-F238E27FC236}">
              <a16:creationId xmlns:a16="http://schemas.microsoft.com/office/drawing/2014/main" id="{D56776FC-10A3-4A4C-99B8-2E538DC1266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64" name="Text Box 73">
          <a:extLst>
            <a:ext uri="{FF2B5EF4-FFF2-40B4-BE49-F238E27FC236}">
              <a16:creationId xmlns:a16="http://schemas.microsoft.com/office/drawing/2014/main" id="{07E75B46-2193-4FE5-B95D-98A0F7BCFDD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65" name="Text Box 46">
          <a:extLst>
            <a:ext uri="{FF2B5EF4-FFF2-40B4-BE49-F238E27FC236}">
              <a16:creationId xmlns:a16="http://schemas.microsoft.com/office/drawing/2014/main" id="{5E4BC4EC-24A0-4501-BB87-8E1D0518B07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66" name="Text Box 43">
          <a:extLst>
            <a:ext uri="{FF2B5EF4-FFF2-40B4-BE49-F238E27FC236}">
              <a16:creationId xmlns:a16="http://schemas.microsoft.com/office/drawing/2014/main" id="{B0AF6FBB-FAC3-465B-A979-A9DC1E6FAE4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67" name="Text Box 46">
          <a:extLst>
            <a:ext uri="{FF2B5EF4-FFF2-40B4-BE49-F238E27FC236}">
              <a16:creationId xmlns:a16="http://schemas.microsoft.com/office/drawing/2014/main" id="{2D855968-AC1F-4CD9-AEE3-9C07EA65469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68" name="Text Box 43">
          <a:extLst>
            <a:ext uri="{FF2B5EF4-FFF2-40B4-BE49-F238E27FC236}">
              <a16:creationId xmlns:a16="http://schemas.microsoft.com/office/drawing/2014/main" id="{30B72052-C88E-4419-A463-9959D0C0EEA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869" name="Text Box 10">
          <a:extLst>
            <a:ext uri="{FF2B5EF4-FFF2-40B4-BE49-F238E27FC236}">
              <a16:creationId xmlns:a16="http://schemas.microsoft.com/office/drawing/2014/main" id="{C5C30FC3-97DB-487A-A683-8811659CDAF5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870" name="Text Box 11">
          <a:extLst>
            <a:ext uri="{FF2B5EF4-FFF2-40B4-BE49-F238E27FC236}">
              <a16:creationId xmlns:a16="http://schemas.microsoft.com/office/drawing/2014/main" id="{40711864-E3DE-4BB4-8F45-757A4941B556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71" name="Text Box 65">
          <a:extLst>
            <a:ext uri="{FF2B5EF4-FFF2-40B4-BE49-F238E27FC236}">
              <a16:creationId xmlns:a16="http://schemas.microsoft.com/office/drawing/2014/main" id="{2408C116-A12C-4ED5-AE27-A1E0D5EDE42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72" name="Text Box 91">
          <a:extLst>
            <a:ext uri="{FF2B5EF4-FFF2-40B4-BE49-F238E27FC236}">
              <a16:creationId xmlns:a16="http://schemas.microsoft.com/office/drawing/2014/main" id="{D55FDEB5-932F-483E-8899-BB8E17ACC4D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73" name="Text Box 65">
          <a:extLst>
            <a:ext uri="{FF2B5EF4-FFF2-40B4-BE49-F238E27FC236}">
              <a16:creationId xmlns:a16="http://schemas.microsoft.com/office/drawing/2014/main" id="{EED0D314-EAFE-4161-88FA-B709BE4CCA2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874" name="Text Box 91">
          <a:extLst>
            <a:ext uri="{FF2B5EF4-FFF2-40B4-BE49-F238E27FC236}">
              <a16:creationId xmlns:a16="http://schemas.microsoft.com/office/drawing/2014/main" id="{695A8B66-0900-44D9-B225-156C1B3827D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875" name="Text Box 46">
          <a:extLst>
            <a:ext uri="{FF2B5EF4-FFF2-40B4-BE49-F238E27FC236}">
              <a16:creationId xmlns:a16="http://schemas.microsoft.com/office/drawing/2014/main" id="{F2C994C6-1C74-4103-92F5-D2DFCD337554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876" name="Text Box 43">
          <a:extLst>
            <a:ext uri="{FF2B5EF4-FFF2-40B4-BE49-F238E27FC236}">
              <a16:creationId xmlns:a16="http://schemas.microsoft.com/office/drawing/2014/main" id="{0CF99526-5BA9-4BE5-88BC-D296297D3035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77" name="Text Box 68">
          <a:extLst>
            <a:ext uri="{FF2B5EF4-FFF2-40B4-BE49-F238E27FC236}">
              <a16:creationId xmlns:a16="http://schemas.microsoft.com/office/drawing/2014/main" id="{1914B3C9-74E5-4D89-B27B-F60F75E48EC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78" name="Text Box 69">
          <a:extLst>
            <a:ext uri="{FF2B5EF4-FFF2-40B4-BE49-F238E27FC236}">
              <a16:creationId xmlns:a16="http://schemas.microsoft.com/office/drawing/2014/main" id="{FB593F97-F05C-4132-A704-EEC5AF98AC0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79" name="Text Box 70">
          <a:extLst>
            <a:ext uri="{FF2B5EF4-FFF2-40B4-BE49-F238E27FC236}">
              <a16:creationId xmlns:a16="http://schemas.microsoft.com/office/drawing/2014/main" id="{0B67E863-47BF-4722-9770-54316EB7E64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0" name="Text Box 71">
          <a:extLst>
            <a:ext uri="{FF2B5EF4-FFF2-40B4-BE49-F238E27FC236}">
              <a16:creationId xmlns:a16="http://schemas.microsoft.com/office/drawing/2014/main" id="{11EDE61B-BEB3-4790-BD5B-1A7A0258425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1" name="Text Box 72">
          <a:extLst>
            <a:ext uri="{FF2B5EF4-FFF2-40B4-BE49-F238E27FC236}">
              <a16:creationId xmlns:a16="http://schemas.microsoft.com/office/drawing/2014/main" id="{1C9CD163-A007-4A7E-A824-B1521C39B9B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2" name="Text Box 73">
          <a:extLst>
            <a:ext uri="{FF2B5EF4-FFF2-40B4-BE49-F238E27FC236}">
              <a16:creationId xmlns:a16="http://schemas.microsoft.com/office/drawing/2014/main" id="{3AD2540A-8D94-482B-846F-EB9401E2F65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83" name="Text Box 46">
          <a:extLst>
            <a:ext uri="{FF2B5EF4-FFF2-40B4-BE49-F238E27FC236}">
              <a16:creationId xmlns:a16="http://schemas.microsoft.com/office/drawing/2014/main" id="{1C595A5F-3811-4B5B-AAAF-06A5608E835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84" name="Text Box 43">
          <a:extLst>
            <a:ext uri="{FF2B5EF4-FFF2-40B4-BE49-F238E27FC236}">
              <a16:creationId xmlns:a16="http://schemas.microsoft.com/office/drawing/2014/main" id="{20531A39-84E8-4A7C-95EB-1FC87139E7C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85" name="Text Box 46">
          <a:extLst>
            <a:ext uri="{FF2B5EF4-FFF2-40B4-BE49-F238E27FC236}">
              <a16:creationId xmlns:a16="http://schemas.microsoft.com/office/drawing/2014/main" id="{C4E33B68-B8E8-434C-9CD3-FAC0B5DE47F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86" name="Text Box 43">
          <a:extLst>
            <a:ext uri="{FF2B5EF4-FFF2-40B4-BE49-F238E27FC236}">
              <a16:creationId xmlns:a16="http://schemas.microsoft.com/office/drawing/2014/main" id="{763F95CE-437C-4142-960C-C47C67E8BC3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7" name="Text Box 68">
          <a:extLst>
            <a:ext uri="{FF2B5EF4-FFF2-40B4-BE49-F238E27FC236}">
              <a16:creationId xmlns:a16="http://schemas.microsoft.com/office/drawing/2014/main" id="{7A6CADCC-1D10-4D7C-ADB9-F48C08B22BC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8" name="Text Box 69">
          <a:extLst>
            <a:ext uri="{FF2B5EF4-FFF2-40B4-BE49-F238E27FC236}">
              <a16:creationId xmlns:a16="http://schemas.microsoft.com/office/drawing/2014/main" id="{414209F3-BA80-4723-B3FF-C6E043381F3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89" name="Text Box 70">
          <a:extLst>
            <a:ext uri="{FF2B5EF4-FFF2-40B4-BE49-F238E27FC236}">
              <a16:creationId xmlns:a16="http://schemas.microsoft.com/office/drawing/2014/main" id="{68F6FD74-BA17-48CB-B48C-F28DF8B845E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90" name="Text Box 71">
          <a:extLst>
            <a:ext uri="{FF2B5EF4-FFF2-40B4-BE49-F238E27FC236}">
              <a16:creationId xmlns:a16="http://schemas.microsoft.com/office/drawing/2014/main" id="{B3EE1853-D936-4D09-B6FE-7B77E9AB71E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91" name="Text Box 72">
          <a:extLst>
            <a:ext uri="{FF2B5EF4-FFF2-40B4-BE49-F238E27FC236}">
              <a16:creationId xmlns:a16="http://schemas.microsoft.com/office/drawing/2014/main" id="{CBB02BDB-C9CC-4D36-B8B4-D1EC263FB84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892" name="Text Box 73">
          <a:extLst>
            <a:ext uri="{FF2B5EF4-FFF2-40B4-BE49-F238E27FC236}">
              <a16:creationId xmlns:a16="http://schemas.microsoft.com/office/drawing/2014/main" id="{FE2E1698-8721-4B48-A051-48791838287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93" name="Text Box 46">
          <a:extLst>
            <a:ext uri="{FF2B5EF4-FFF2-40B4-BE49-F238E27FC236}">
              <a16:creationId xmlns:a16="http://schemas.microsoft.com/office/drawing/2014/main" id="{599E8C22-6384-4970-9FE4-27E10A0BAE6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94" name="Text Box 43">
          <a:extLst>
            <a:ext uri="{FF2B5EF4-FFF2-40B4-BE49-F238E27FC236}">
              <a16:creationId xmlns:a16="http://schemas.microsoft.com/office/drawing/2014/main" id="{F17AA82B-3E33-4370-891F-E6F26C53C9B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95" name="Text Box 46">
          <a:extLst>
            <a:ext uri="{FF2B5EF4-FFF2-40B4-BE49-F238E27FC236}">
              <a16:creationId xmlns:a16="http://schemas.microsoft.com/office/drawing/2014/main" id="{A8F2440A-5854-4894-8EE2-E18789A4C8C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896" name="Text Box 43">
          <a:extLst>
            <a:ext uri="{FF2B5EF4-FFF2-40B4-BE49-F238E27FC236}">
              <a16:creationId xmlns:a16="http://schemas.microsoft.com/office/drawing/2014/main" id="{2CFDD6E5-9109-4BCD-A89D-1763C992015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97" name="Text Box 68">
          <a:extLst>
            <a:ext uri="{FF2B5EF4-FFF2-40B4-BE49-F238E27FC236}">
              <a16:creationId xmlns:a16="http://schemas.microsoft.com/office/drawing/2014/main" id="{B1F5EAC7-3A2F-49FB-A8A3-E4C7690362B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98" name="Text Box 69">
          <a:extLst>
            <a:ext uri="{FF2B5EF4-FFF2-40B4-BE49-F238E27FC236}">
              <a16:creationId xmlns:a16="http://schemas.microsoft.com/office/drawing/2014/main" id="{9F6C70C9-9A64-4DFA-92C3-F1380BCA860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899" name="Text Box 70">
          <a:extLst>
            <a:ext uri="{FF2B5EF4-FFF2-40B4-BE49-F238E27FC236}">
              <a16:creationId xmlns:a16="http://schemas.microsoft.com/office/drawing/2014/main" id="{683C7145-03DE-4A0F-BEC8-794FF65C941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00" name="Text Box 71">
          <a:extLst>
            <a:ext uri="{FF2B5EF4-FFF2-40B4-BE49-F238E27FC236}">
              <a16:creationId xmlns:a16="http://schemas.microsoft.com/office/drawing/2014/main" id="{DCBCC5A6-B61A-49F4-852D-39D572F8B87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01" name="Text Box 72">
          <a:extLst>
            <a:ext uri="{FF2B5EF4-FFF2-40B4-BE49-F238E27FC236}">
              <a16:creationId xmlns:a16="http://schemas.microsoft.com/office/drawing/2014/main" id="{33EB3C25-225C-4C6A-9886-06D8993B08D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02" name="Text Box 73">
          <a:extLst>
            <a:ext uri="{FF2B5EF4-FFF2-40B4-BE49-F238E27FC236}">
              <a16:creationId xmlns:a16="http://schemas.microsoft.com/office/drawing/2014/main" id="{0A3CC33B-D081-4FBA-B033-A1516B37A70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03" name="Text Box 46">
          <a:extLst>
            <a:ext uri="{FF2B5EF4-FFF2-40B4-BE49-F238E27FC236}">
              <a16:creationId xmlns:a16="http://schemas.microsoft.com/office/drawing/2014/main" id="{E0543C3B-8716-492A-A9C1-33EE3470BE8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04" name="Text Box 43">
          <a:extLst>
            <a:ext uri="{FF2B5EF4-FFF2-40B4-BE49-F238E27FC236}">
              <a16:creationId xmlns:a16="http://schemas.microsoft.com/office/drawing/2014/main" id="{35853ED7-01E6-4E67-9B5C-430FC976898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05" name="Text Box 46">
          <a:extLst>
            <a:ext uri="{FF2B5EF4-FFF2-40B4-BE49-F238E27FC236}">
              <a16:creationId xmlns:a16="http://schemas.microsoft.com/office/drawing/2014/main" id="{91CBD46D-555B-44EB-ADA8-98154734AB9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06" name="Text Box 43">
          <a:extLst>
            <a:ext uri="{FF2B5EF4-FFF2-40B4-BE49-F238E27FC236}">
              <a16:creationId xmlns:a16="http://schemas.microsoft.com/office/drawing/2014/main" id="{C420F34D-E429-499B-ABE7-161EA286078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07" name="Text Box 65">
          <a:extLst>
            <a:ext uri="{FF2B5EF4-FFF2-40B4-BE49-F238E27FC236}">
              <a16:creationId xmlns:a16="http://schemas.microsoft.com/office/drawing/2014/main" id="{873D80C5-2CED-439D-A8B9-00ED5DD025C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08" name="Text Box 91">
          <a:extLst>
            <a:ext uri="{FF2B5EF4-FFF2-40B4-BE49-F238E27FC236}">
              <a16:creationId xmlns:a16="http://schemas.microsoft.com/office/drawing/2014/main" id="{6C6AB18E-9AB5-4942-9033-9B7C1F0DB28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09" name="Text Box 65">
          <a:extLst>
            <a:ext uri="{FF2B5EF4-FFF2-40B4-BE49-F238E27FC236}">
              <a16:creationId xmlns:a16="http://schemas.microsoft.com/office/drawing/2014/main" id="{1DFA994B-9372-4F4C-AA49-E3DC7298F38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10" name="Text Box 91">
          <a:extLst>
            <a:ext uri="{FF2B5EF4-FFF2-40B4-BE49-F238E27FC236}">
              <a16:creationId xmlns:a16="http://schemas.microsoft.com/office/drawing/2014/main" id="{1A34B89C-6267-4F8F-8CE3-F8539821D2A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11" name="Text Box 46">
          <a:extLst>
            <a:ext uri="{FF2B5EF4-FFF2-40B4-BE49-F238E27FC236}">
              <a16:creationId xmlns:a16="http://schemas.microsoft.com/office/drawing/2014/main" id="{C3716EB0-05A6-4B82-A5B7-00F5965349D8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12" name="Text Box 43">
          <a:extLst>
            <a:ext uri="{FF2B5EF4-FFF2-40B4-BE49-F238E27FC236}">
              <a16:creationId xmlns:a16="http://schemas.microsoft.com/office/drawing/2014/main" id="{5492BEB7-3EB6-4034-9F5D-000D89069684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3" name="Text Box 68">
          <a:extLst>
            <a:ext uri="{FF2B5EF4-FFF2-40B4-BE49-F238E27FC236}">
              <a16:creationId xmlns:a16="http://schemas.microsoft.com/office/drawing/2014/main" id="{63E24425-21FA-4B01-BBB0-DFB588CDD64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4" name="Text Box 69">
          <a:extLst>
            <a:ext uri="{FF2B5EF4-FFF2-40B4-BE49-F238E27FC236}">
              <a16:creationId xmlns:a16="http://schemas.microsoft.com/office/drawing/2014/main" id="{0219E729-F376-4965-9B58-8EEFC336EFA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5" name="Text Box 70">
          <a:extLst>
            <a:ext uri="{FF2B5EF4-FFF2-40B4-BE49-F238E27FC236}">
              <a16:creationId xmlns:a16="http://schemas.microsoft.com/office/drawing/2014/main" id="{F4215275-54FE-40CA-B717-685A034FA0B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6" name="Text Box 71">
          <a:extLst>
            <a:ext uri="{FF2B5EF4-FFF2-40B4-BE49-F238E27FC236}">
              <a16:creationId xmlns:a16="http://schemas.microsoft.com/office/drawing/2014/main" id="{89AE5C20-E383-4B9B-90C2-7FD939A0812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7" name="Text Box 72">
          <a:extLst>
            <a:ext uri="{FF2B5EF4-FFF2-40B4-BE49-F238E27FC236}">
              <a16:creationId xmlns:a16="http://schemas.microsoft.com/office/drawing/2014/main" id="{54CD86CD-1CD6-4BBF-8B81-5E462C1982F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18" name="Text Box 73">
          <a:extLst>
            <a:ext uri="{FF2B5EF4-FFF2-40B4-BE49-F238E27FC236}">
              <a16:creationId xmlns:a16="http://schemas.microsoft.com/office/drawing/2014/main" id="{F7DCA878-86A4-4E6F-849F-3D31A622F50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19" name="Text Box 46">
          <a:extLst>
            <a:ext uri="{FF2B5EF4-FFF2-40B4-BE49-F238E27FC236}">
              <a16:creationId xmlns:a16="http://schemas.microsoft.com/office/drawing/2014/main" id="{8BCEB516-292C-4F35-87A5-595605BD50A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20" name="Text Box 43">
          <a:extLst>
            <a:ext uri="{FF2B5EF4-FFF2-40B4-BE49-F238E27FC236}">
              <a16:creationId xmlns:a16="http://schemas.microsoft.com/office/drawing/2014/main" id="{998D5273-AEA2-4F13-B9C3-D31444E9BA4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21" name="Text Box 46">
          <a:extLst>
            <a:ext uri="{FF2B5EF4-FFF2-40B4-BE49-F238E27FC236}">
              <a16:creationId xmlns:a16="http://schemas.microsoft.com/office/drawing/2014/main" id="{28C2CB23-89AE-4BDF-9413-0362E001D13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22" name="Text Box 43">
          <a:extLst>
            <a:ext uri="{FF2B5EF4-FFF2-40B4-BE49-F238E27FC236}">
              <a16:creationId xmlns:a16="http://schemas.microsoft.com/office/drawing/2014/main" id="{FA4E200C-6B7E-4C13-8DCD-A614D1A728F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3" name="Text Box 68">
          <a:extLst>
            <a:ext uri="{FF2B5EF4-FFF2-40B4-BE49-F238E27FC236}">
              <a16:creationId xmlns:a16="http://schemas.microsoft.com/office/drawing/2014/main" id="{518A97CF-F1E6-4A02-A068-23EFD41CE2D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4" name="Text Box 69">
          <a:extLst>
            <a:ext uri="{FF2B5EF4-FFF2-40B4-BE49-F238E27FC236}">
              <a16:creationId xmlns:a16="http://schemas.microsoft.com/office/drawing/2014/main" id="{93B5D5DC-0120-476D-8642-525A65F4CBE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5" name="Text Box 70">
          <a:extLst>
            <a:ext uri="{FF2B5EF4-FFF2-40B4-BE49-F238E27FC236}">
              <a16:creationId xmlns:a16="http://schemas.microsoft.com/office/drawing/2014/main" id="{9B651263-A6DB-4652-806A-FD901A8B138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6" name="Text Box 71">
          <a:extLst>
            <a:ext uri="{FF2B5EF4-FFF2-40B4-BE49-F238E27FC236}">
              <a16:creationId xmlns:a16="http://schemas.microsoft.com/office/drawing/2014/main" id="{0BA87A81-2CC9-49E9-8128-342A69EA10F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7" name="Text Box 72">
          <a:extLst>
            <a:ext uri="{FF2B5EF4-FFF2-40B4-BE49-F238E27FC236}">
              <a16:creationId xmlns:a16="http://schemas.microsoft.com/office/drawing/2014/main" id="{694ABA3C-FD42-4C4D-B13E-CBD48C3D8D4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28" name="Text Box 73">
          <a:extLst>
            <a:ext uri="{FF2B5EF4-FFF2-40B4-BE49-F238E27FC236}">
              <a16:creationId xmlns:a16="http://schemas.microsoft.com/office/drawing/2014/main" id="{0605CCF3-BF1D-48A1-AF4C-D643513FA9B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29" name="Text Box 46">
          <a:extLst>
            <a:ext uri="{FF2B5EF4-FFF2-40B4-BE49-F238E27FC236}">
              <a16:creationId xmlns:a16="http://schemas.microsoft.com/office/drawing/2014/main" id="{108BDC24-C1C4-4C8C-B872-BAA9155F306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30" name="Text Box 43">
          <a:extLst>
            <a:ext uri="{FF2B5EF4-FFF2-40B4-BE49-F238E27FC236}">
              <a16:creationId xmlns:a16="http://schemas.microsoft.com/office/drawing/2014/main" id="{F61A164E-BD4A-4F8F-9868-F6BEBC8A9B7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31" name="Text Box 46">
          <a:extLst>
            <a:ext uri="{FF2B5EF4-FFF2-40B4-BE49-F238E27FC236}">
              <a16:creationId xmlns:a16="http://schemas.microsoft.com/office/drawing/2014/main" id="{2613A280-E640-48BF-915D-B7436B024E4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2" name="Text Box 68">
          <a:extLst>
            <a:ext uri="{FF2B5EF4-FFF2-40B4-BE49-F238E27FC236}">
              <a16:creationId xmlns:a16="http://schemas.microsoft.com/office/drawing/2014/main" id="{FB70DDE9-BEF4-4A99-993F-884F1C6B227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3" name="Text Box 69">
          <a:extLst>
            <a:ext uri="{FF2B5EF4-FFF2-40B4-BE49-F238E27FC236}">
              <a16:creationId xmlns:a16="http://schemas.microsoft.com/office/drawing/2014/main" id="{5C8AE725-C89F-4AA5-ADB5-CBB6E2CDFAA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4" name="Text Box 70">
          <a:extLst>
            <a:ext uri="{FF2B5EF4-FFF2-40B4-BE49-F238E27FC236}">
              <a16:creationId xmlns:a16="http://schemas.microsoft.com/office/drawing/2014/main" id="{CFF883D7-7EC7-4451-84CE-2D59232DB04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5" name="Text Box 71">
          <a:extLst>
            <a:ext uri="{FF2B5EF4-FFF2-40B4-BE49-F238E27FC236}">
              <a16:creationId xmlns:a16="http://schemas.microsoft.com/office/drawing/2014/main" id="{53A055C2-2A1C-4D59-A4CB-55602F08D4E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6" name="Text Box 72">
          <a:extLst>
            <a:ext uri="{FF2B5EF4-FFF2-40B4-BE49-F238E27FC236}">
              <a16:creationId xmlns:a16="http://schemas.microsoft.com/office/drawing/2014/main" id="{8AB3490F-D270-45B5-87CA-7AA13BBC32E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37" name="Text Box 73">
          <a:extLst>
            <a:ext uri="{FF2B5EF4-FFF2-40B4-BE49-F238E27FC236}">
              <a16:creationId xmlns:a16="http://schemas.microsoft.com/office/drawing/2014/main" id="{2F835DD2-C2A6-4CAF-8BC0-2CA1A7307BD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38" name="Text Box 46">
          <a:extLst>
            <a:ext uri="{FF2B5EF4-FFF2-40B4-BE49-F238E27FC236}">
              <a16:creationId xmlns:a16="http://schemas.microsoft.com/office/drawing/2014/main" id="{1572CD5E-523B-4488-88CD-214FD8A07D3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39" name="Text Box 43">
          <a:extLst>
            <a:ext uri="{FF2B5EF4-FFF2-40B4-BE49-F238E27FC236}">
              <a16:creationId xmlns:a16="http://schemas.microsoft.com/office/drawing/2014/main" id="{8353B6FE-170A-4240-A911-7B2FECC9548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AF41CD2F-AE69-47FE-A7C2-D6D4B5D9AAE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41" name="Text Box 43">
          <a:extLst>
            <a:ext uri="{FF2B5EF4-FFF2-40B4-BE49-F238E27FC236}">
              <a16:creationId xmlns:a16="http://schemas.microsoft.com/office/drawing/2014/main" id="{05B4BCAD-85B5-4EF4-B2E2-864870AD27B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942" name="Text Box 10">
          <a:extLst>
            <a:ext uri="{FF2B5EF4-FFF2-40B4-BE49-F238E27FC236}">
              <a16:creationId xmlns:a16="http://schemas.microsoft.com/office/drawing/2014/main" id="{9B73D2F4-1489-44B4-896C-24C2FB2FFF97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943" name="Text Box 11">
          <a:extLst>
            <a:ext uri="{FF2B5EF4-FFF2-40B4-BE49-F238E27FC236}">
              <a16:creationId xmlns:a16="http://schemas.microsoft.com/office/drawing/2014/main" id="{C1597711-0EE9-4105-8175-4C100D11CC9B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44" name="Text Box 65">
          <a:extLst>
            <a:ext uri="{FF2B5EF4-FFF2-40B4-BE49-F238E27FC236}">
              <a16:creationId xmlns:a16="http://schemas.microsoft.com/office/drawing/2014/main" id="{BCAA1335-E854-438C-89DB-6634B8C5591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45" name="Text Box 91">
          <a:extLst>
            <a:ext uri="{FF2B5EF4-FFF2-40B4-BE49-F238E27FC236}">
              <a16:creationId xmlns:a16="http://schemas.microsoft.com/office/drawing/2014/main" id="{5FD315C8-4592-4B2E-80D1-90CFD117A3E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46" name="Text Box 65">
          <a:extLst>
            <a:ext uri="{FF2B5EF4-FFF2-40B4-BE49-F238E27FC236}">
              <a16:creationId xmlns:a16="http://schemas.microsoft.com/office/drawing/2014/main" id="{F5ED1CFD-6E48-492D-88F9-5A53C0CC6CE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47" name="Text Box 91">
          <a:extLst>
            <a:ext uri="{FF2B5EF4-FFF2-40B4-BE49-F238E27FC236}">
              <a16:creationId xmlns:a16="http://schemas.microsoft.com/office/drawing/2014/main" id="{B238EDDA-CA31-4F21-B968-7E35AC6D2A9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A8CC3CC7-73BE-4600-99BC-F02FCC18DE5A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49" name="Text Box 43">
          <a:extLst>
            <a:ext uri="{FF2B5EF4-FFF2-40B4-BE49-F238E27FC236}">
              <a16:creationId xmlns:a16="http://schemas.microsoft.com/office/drawing/2014/main" id="{B36ECAC5-23FC-4ACD-A019-F05048C5B27D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0" name="Text Box 68">
          <a:extLst>
            <a:ext uri="{FF2B5EF4-FFF2-40B4-BE49-F238E27FC236}">
              <a16:creationId xmlns:a16="http://schemas.microsoft.com/office/drawing/2014/main" id="{F42D535D-7593-4277-A7DA-9CCC2B3A02D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1" name="Text Box 69">
          <a:extLst>
            <a:ext uri="{FF2B5EF4-FFF2-40B4-BE49-F238E27FC236}">
              <a16:creationId xmlns:a16="http://schemas.microsoft.com/office/drawing/2014/main" id="{46EB3F92-B2FF-4E72-836D-9CE3F72CDFA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2" name="Text Box 70">
          <a:extLst>
            <a:ext uri="{FF2B5EF4-FFF2-40B4-BE49-F238E27FC236}">
              <a16:creationId xmlns:a16="http://schemas.microsoft.com/office/drawing/2014/main" id="{AF390EB4-C618-4CBD-85FC-11DC13BF40C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3" name="Text Box 71">
          <a:extLst>
            <a:ext uri="{FF2B5EF4-FFF2-40B4-BE49-F238E27FC236}">
              <a16:creationId xmlns:a16="http://schemas.microsoft.com/office/drawing/2014/main" id="{A1DC4C22-613B-4099-B57C-344A17CEC60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4" name="Text Box 72">
          <a:extLst>
            <a:ext uri="{FF2B5EF4-FFF2-40B4-BE49-F238E27FC236}">
              <a16:creationId xmlns:a16="http://schemas.microsoft.com/office/drawing/2014/main" id="{7A079E0A-8249-4A04-988E-66FC5F50B41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55" name="Text Box 73">
          <a:extLst>
            <a:ext uri="{FF2B5EF4-FFF2-40B4-BE49-F238E27FC236}">
              <a16:creationId xmlns:a16="http://schemas.microsoft.com/office/drawing/2014/main" id="{EB826EBB-3437-4842-B06B-9E3964FA892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4DD2838A-D0F9-4D2A-B316-D4122CED428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57" name="Text Box 43">
          <a:extLst>
            <a:ext uri="{FF2B5EF4-FFF2-40B4-BE49-F238E27FC236}">
              <a16:creationId xmlns:a16="http://schemas.microsoft.com/office/drawing/2014/main" id="{2A12A511-91C2-43C9-8B0A-FAB87E38299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58" name="Text Box 46">
          <a:extLst>
            <a:ext uri="{FF2B5EF4-FFF2-40B4-BE49-F238E27FC236}">
              <a16:creationId xmlns:a16="http://schemas.microsoft.com/office/drawing/2014/main" id="{F8594ED8-893C-4190-8148-192426E4793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59" name="Text Box 43">
          <a:extLst>
            <a:ext uri="{FF2B5EF4-FFF2-40B4-BE49-F238E27FC236}">
              <a16:creationId xmlns:a16="http://schemas.microsoft.com/office/drawing/2014/main" id="{53E0B046-2E95-48CF-B580-0BF632F114E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0" name="Text Box 68">
          <a:extLst>
            <a:ext uri="{FF2B5EF4-FFF2-40B4-BE49-F238E27FC236}">
              <a16:creationId xmlns:a16="http://schemas.microsoft.com/office/drawing/2014/main" id="{0383B0BD-3041-40C0-824C-7A2AF97CFB6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1" name="Text Box 69">
          <a:extLst>
            <a:ext uri="{FF2B5EF4-FFF2-40B4-BE49-F238E27FC236}">
              <a16:creationId xmlns:a16="http://schemas.microsoft.com/office/drawing/2014/main" id="{7C5D6752-0F0C-49A2-BD67-E8C9EA63CE5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2" name="Text Box 70">
          <a:extLst>
            <a:ext uri="{FF2B5EF4-FFF2-40B4-BE49-F238E27FC236}">
              <a16:creationId xmlns:a16="http://schemas.microsoft.com/office/drawing/2014/main" id="{B2C0FE9F-85AB-445F-9AB1-0D15B19B4D0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3" name="Text Box 71">
          <a:extLst>
            <a:ext uri="{FF2B5EF4-FFF2-40B4-BE49-F238E27FC236}">
              <a16:creationId xmlns:a16="http://schemas.microsoft.com/office/drawing/2014/main" id="{5D40C272-EA19-4E37-9DFF-5392B0D40BB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4" name="Text Box 72">
          <a:extLst>
            <a:ext uri="{FF2B5EF4-FFF2-40B4-BE49-F238E27FC236}">
              <a16:creationId xmlns:a16="http://schemas.microsoft.com/office/drawing/2014/main" id="{A7902AE2-1651-4AB4-921D-6E2477883EA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65" name="Text Box 73">
          <a:extLst>
            <a:ext uri="{FF2B5EF4-FFF2-40B4-BE49-F238E27FC236}">
              <a16:creationId xmlns:a16="http://schemas.microsoft.com/office/drawing/2014/main" id="{65C2320A-78F1-4C28-AC51-6E08871D3192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66" name="Text Box 46">
          <a:extLst>
            <a:ext uri="{FF2B5EF4-FFF2-40B4-BE49-F238E27FC236}">
              <a16:creationId xmlns:a16="http://schemas.microsoft.com/office/drawing/2014/main" id="{C2310EE8-28CF-4E49-B386-6F952D1497D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67" name="Text Box 43">
          <a:extLst>
            <a:ext uri="{FF2B5EF4-FFF2-40B4-BE49-F238E27FC236}">
              <a16:creationId xmlns:a16="http://schemas.microsoft.com/office/drawing/2014/main" id="{48183FC2-E868-4E29-9E51-0CDFBC5AEBE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8887C1B5-59F5-4827-A4D4-74B18B081C2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AD564D21-7D7B-4EE5-9AC3-8507407CF3D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0" name="Text Box 68">
          <a:extLst>
            <a:ext uri="{FF2B5EF4-FFF2-40B4-BE49-F238E27FC236}">
              <a16:creationId xmlns:a16="http://schemas.microsoft.com/office/drawing/2014/main" id="{7E1F114A-C45A-4B5D-B22A-242142C233E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1" name="Text Box 69">
          <a:extLst>
            <a:ext uri="{FF2B5EF4-FFF2-40B4-BE49-F238E27FC236}">
              <a16:creationId xmlns:a16="http://schemas.microsoft.com/office/drawing/2014/main" id="{3CCFC6E0-DDFE-4998-858B-E667316F5A7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2" name="Text Box 70">
          <a:extLst>
            <a:ext uri="{FF2B5EF4-FFF2-40B4-BE49-F238E27FC236}">
              <a16:creationId xmlns:a16="http://schemas.microsoft.com/office/drawing/2014/main" id="{7236DD9E-006D-4D8D-A1E4-01F5ABB5EC6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3" name="Text Box 71">
          <a:extLst>
            <a:ext uri="{FF2B5EF4-FFF2-40B4-BE49-F238E27FC236}">
              <a16:creationId xmlns:a16="http://schemas.microsoft.com/office/drawing/2014/main" id="{A3D97B79-5ADE-4C3B-9EC3-2C3AEB8AE81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4" name="Text Box 72">
          <a:extLst>
            <a:ext uri="{FF2B5EF4-FFF2-40B4-BE49-F238E27FC236}">
              <a16:creationId xmlns:a16="http://schemas.microsoft.com/office/drawing/2014/main" id="{795F918F-D84B-4292-9DA2-8453E4DD601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3975" name="Text Box 73">
          <a:extLst>
            <a:ext uri="{FF2B5EF4-FFF2-40B4-BE49-F238E27FC236}">
              <a16:creationId xmlns:a16="http://schemas.microsoft.com/office/drawing/2014/main" id="{05D2A3E8-00D4-4079-BEB4-B05FF0D8B58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76" name="Text Box 46">
          <a:extLst>
            <a:ext uri="{FF2B5EF4-FFF2-40B4-BE49-F238E27FC236}">
              <a16:creationId xmlns:a16="http://schemas.microsoft.com/office/drawing/2014/main" id="{BC1945B7-2B54-4091-978E-C28D2E805C5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77" name="Text Box 43">
          <a:extLst>
            <a:ext uri="{FF2B5EF4-FFF2-40B4-BE49-F238E27FC236}">
              <a16:creationId xmlns:a16="http://schemas.microsoft.com/office/drawing/2014/main" id="{DA718CB9-0E30-463E-9095-8CE85D7FEB3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78" name="Text Box 46">
          <a:extLst>
            <a:ext uri="{FF2B5EF4-FFF2-40B4-BE49-F238E27FC236}">
              <a16:creationId xmlns:a16="http://schemas.microsoft.com/office/drawing/2014/main" id="{D106CC08-1EB1-4E75-BC42-4EA68684ECC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79" name="Text Box 43">
          <a:extLst>
            <a:ext uri="{FF2B5EF4-FFF2-40B4-BE49-F238E27FC236}">
              <a16:creationId xmlns:a16="http://schemas.microsoft.com/office/drawing/2014/main" id="{0AD1740A-C40C-43DD-B290-1870AD9DDCB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3980" name="Text Box 10">
          <a:extLst>
            <a:ext uri="{FF2B5EF4-FFF2-40B4-BE49-F238E27FC236}">
              <a16:creationId xmlns:a16="http://schemas.microsoft.com/office/drawing/2014/main" id="{DA81B647-DFD0-4A8A-ACAE-86CD47BF8470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81" name="Text Box 65">
          <a:extLst>
            <a:ext uri="{FF2B5EF4-FFF2-40B4-BE49-F238E27FC236}">
              <a16:creationId xmlns:a16="http://schemas.microsoft.com/office/drawing/2014/main" id="{87EE6B5F-7910-4998-88B1-B07A673F312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82" name="Text Box 91">
          <a:extLst>
            <a:ext uri="{FF2B5EF4-FFF2-40B4-BE49-F238E27FC236}">
              <a16:creationId xmlns:a16="http://schemas.microsoft.com/office/drawing/2014/main" id="{F6309972-D8D8-46C6-8089-AB8339EA265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3983" name="Text Box 65">
          <a:extLst>
            <a:ext uri="{FF2B5EF4-FFF2-40B4-BE49-F238E27FC236}">
              <a16:creationId xmlns:a16="http://schemas.microsoft.com/office/drawing/2014/main" id="{9CE5F07A-1EB7-4E42-ADCD-6D3B002CC65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84" name="Text Box 46">
          <a:extLst>
            <a:ext uri="{FF2B5EF4-FFF2-40B4-BE49-F238E27FC236}">
              <a16:creationId xmlns:a16="http://schemas.microsoft.com/office/drawing/2014/main" id="{07689B16-5323-4514-A18C-FFE19E866072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3985" name="Text Box 43">
          <a:extLst>
            <a:ext uri="{FF2B5EF4-FFF2-40B4-BE49-F238E27FC236}">
              <a16:creationId xmlns:a16="http://schemas.microsoft.com/office/drawing/2014/main" id="{4E8747CF-E43F-4ABF-A230-D2906B1C1D23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86" name="Text Box 68">
          <a:extLst>
            <a:ext uri="{FF2B5EF4-FFF2-40B4-BE49-F238E27FC236}">
              <a16:creationId xmlns:a16="http://schemas.microsoft.com/office/drawing/2014/main" id="{04F957C8-2548-4AA0-B8A4-FA29532198A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87" name="Text Box 69">
          <a:extLst>
            <a:ext uri="{FF2B5EF4-FFF2-40B4-BE49-F238E27FC236}">
              <a16:creationId xmlns:a16="http://schemas.microsoft.com/office/drawing/2014/main" id="{A9523586-2211-4141-A3A2-53EB983A95E1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88" name="Text Box 70">
          <a:extLst>
            <a:ext uri="{FF2B5EF4-FFF2-40B4-BE49-F238E27FC236}">
              <a16:creationId xmlns:a16="http://schemas.microsoft.com/office/drawing/2014/main" id="{A9276B85-2B9A-42CF-90DD-F9AD7208A33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89" name="Text Box 71">
          <a:extLst>
            <a:ext uri="{FF2B5EF4-FFF2-40B4-BE49-F238E27FC236}">
              <a16:creationId xmlns:a16="http://schemas.microsoft.com/office/drawing/2014/main" id="{A1BB1EC6-2828-4211-9F7D-9A71AEAD024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0" name="Text Box 72">
          <a:extLst>
            <a:ext uri="{FF2B5EF4-FFF2-40B4-BE49-F238E27FC236}">
              <a16:creationId xmlns:a16="http://schemas.microsoft.com/office/drawing/2014/main" id="{3D231F3A-5C06-4A01-A9AB-432BEA56408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1" name="Text Box 73">
          <a:extLst>
            <a:ext uri="{FF2B5EF4-FFF2-40B4-BE49-F238E27FC236}">
              <a16:creationId xmlns:a16="http://schemas.microsoft.com/office/drawing/2014/main" id="{621F1258-5365-4275-8BD5-89C162AFCD8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1516709C-4CD0-4E0B-8E3E-CC9B15785FF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93" name="Text Box 43">
          <a:extLst>
            <a:ext uri="{FF2B5EF4-FFF2-40B4-BE49-F238E27FC236}">
              <a16:creationId xmlns:a16="http://schemas.microsoft.com/office/drawing/2014/main" id="{C08DB3B6-7BA1-4608-87E6-9A0B32E45DB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94" name="Text Box 46">
          <a:extLst>
            <a:ext uri="{FF2B5EF4-FFF2-40B4-BE49-F238E27FC236}">
              <a16:creationId xmlns:a16="http://schemas.microsoft.com/office/drawing/2014/main" id="{CA5F0B0E-FE8B-46C3-911F-977870E236B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3995" name="Text Box 43">
          <a:extLst>
            <a:ext uri="{FF2B5EF4-FFF2-40B4-BE49-F238E27FC236}">
              <a16:creationId xmlns:a16="http://schemas.microsoft.com/office/drawing/2014/main" id="{BAA304A9-7431-45EF-8CFE-940BDA3D1CD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6" name="Text Box 68">
          <a:extLst>
            <a:ext uri="{FF2B5EF4-FFF2-40B4-BE49-F238E27FC236}">
              <a16:creationId xmlns:a16="http://schemas.microsoft.com/office/drawing/2014/main" id="{C0635662-26CE-4413-B995-933468AE3D3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7" name="Text Box 69">
          <a:extLst>
            <a:ext uri="{FF2B5EF4-FFF2-40B4-BE49-F238E27FC236}">
              <a16:creationId xmlns:a16="http://schemas.microsoft.com/office/drawing/2014/main" id="{AB8FCEDB-EB9A-48E3-B1DD-A5BA012B52F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8" name="Text Box 70">
          <a:extLst>
            <a:ext uri="{FF2B5EF4-FFF2-40B4-BE49-F238E27FC236}">
              <a16:creationId xmlns:a16="http://schemas.microsoft.com/office/drawing/2014/main" id="{1696313F-0E33-47DF-9E69-C601E583B25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3999" name="Text Box 71">
          <a:extLst>
            <a:ext uri="{FF2B5EF4-FFF2-40B4-BE49-F238E27FC236}">
              <a16:creationId xmlns:a16="http://schemas.microsoft.com/office/drawing/2014/main" id="{5187ED39-6F36-433A-9B2E-75C5722969D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00" name="Text Box 72">
          <a:extLst>
            <a:ext uri="{FF2B5EF4-FFF2-40B4-BE49-F238E27FC236}">
              <a16:creationId xmlns:a16="http://schemas.microsoft.com/office/drawing/2014/main" id="{B9533900-53CF-4FE2-8CD4-1CBAC1D13FE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01" name="Text Box 73">
          <a:extLst>
            <a:ext uri="{FF2B5EF4-FFF2-40B4-BE49-F238E27FC236}">
              <a16:creationId xmlns:a16="http://schemas.microsoft.com/office/drawing/2014/main" id="{FD68F86B-D41E-47B5-A15F-F779DC28688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02" name="Text Box 46">
          <a:extLst>
            <a:ext uri="{FF2B5EF4-FFF2-40B4-BE49-F238E27FC236}">
              <a16:creationId xmlns:a16="http://schemas.microsoft.com/office/drawing/2014/main" id="{A3F2AC6A-5BA6-46EE-A328-EEAD18E1EF6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03" name="Text Box 43">
          <a:extLst>
            <a:ext uri="{FF2B5EF4-FFF2-40B4-BE49-F238E27FC236}">
              <a16:creationId xmlns:a16="http://schemas.microsoft.com/office/drawing/2014/main" id="{61A7E743-9D1B-4A98-B074-1D95A5E48B8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27DC2B90-4338-4C39-92B2-044A43668B7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05" name="Text Box 43">
          <a:extLst>
            <a:ext uri="{FF2B5EF4-FFF2-40B4-BE49-F238E27FC236}">
              <a16:creationId xmlns:a16="http://schemas.microsoft.com/office/drawing/2014/main" id="{0ADCE047-10E6-490C-AE6D-FE5E6E2A22D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06" name="Text Box 68">
          <a:extLst>
            <a:ext uri="{FF2B5EF4-FFF2-40B4-BE49-F238E27FC236}">
              <a16:creationId xmlns:a16="http://schemas.microsoft.com/office/drawing/2014/main" id="{21D241B8-2DDE-4E30-857A-D87FB5B2350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07" name="Text Box 69">
          <a:extLst>
            <a:ext uri="{FF2B5EF4-FFF2-40B4-BE49-F238E27FC236}">
              <a16:creationId xmlns:a16="http://schemas.microsoft.com/office/drawing/2014/main" id="{22B6A2E6-8730-436F-9353-8D391F20E67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08" name="Text Box 70">
          <a:extLst>
            <a:ext uri="{FF2B5EF4-FFF2-40B4-BE49-F238E27FC236}">
              <a16:creationId xmlns:a16="http://schemas.microsoft.com/office/drawing/2014/main" id="{9AC240A2-CA1F-47DC-A35D-8E5AE9CDE94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09" name="Text Box 71">
          <a:extLst>
            <a:ext uri="{FF2B5EF4-FFF2-40B4-BE49-F238E27FC236}">
              <a16:creationId xmlns:a16="http://schemas.microsoft.com/office/drawing/2014/main" id="{9B7D9734-87EE-4053-A979-B364647695E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10" name="Text Box 72">
          <a:extLst>
            <a:ext uri="{FF2B5EF4-FFF2-40B4-BE49-F238E27FC236}">
              <a16:creationId xmlns:a16="http://schemas.microsoft.com/office/drawing/2014/main" id="{E999C6FB-E424-4D76-B658-00E89971CBF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47625"/>
    <xdr:sp macro="" textlink="">
      <xdr:nvSpPr>
        <xdr:cNvPr id="4011" name="Text Box 73">
          <a:extLst>
            <a:ext uri="{FF2B5EF4-FFF2-40B4-BE49-F238E27FC236}">
              <a16:creationId xmlns:a16="http://schemas.microsoft.com/office/drawing/2014/main" id="{CFA4F35B-B184-42CE-A9AE-A215644ED58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47916B8F-EA63-406F-A26A-A6AEAFC4AC1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13" name="Text Box 43">
          <a:extLst>
            <a:ext uri="{FF2B5EF4-FFF2-40B4-BE49-F238E27FC236}">
              <a16:creationId xmlns:a16="http://schemas.microsoft.com/office/drawing/2014/main" id="{F2CDD568-7DCB-470F-A301-E05F4FAEE44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14" name="Text Box 46">
          <a:extLst>
            <a:ext uri="{FF2B5EF4-FFF2-40B4-BE49-F238E27FC236}">
              <a16:creationId xmlns:a16="http://schemas.microsoft.com/office/drawing/2014/main" id="{28628598-3143-43C4-84C9-E590E93D829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15" name="Text Box 43">
          <a:extLst>
            <a:ext uri="{FF2B5EF4-FFF2-40B4-BE49-F238E27FC236}">
              <a16:creationId xmlns:a16="http://schemas.microsoft.com/office/drawing/2014/main" id="{9F9838BA-14DE-4CFC-9B6A-A9124B01EFF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149</xdr:row>
      <xdr:rowOff>0</xdr:rowOff>
    </xdr:from>
    <xdr:ext cx="0" cy="171450"/>
    <xdr:sp macro="" textlink="">
      <xdr:nvSpPr>
        <xdr:cNvPr id="4016" name="Text Box 10">
          <a:extLst>
            <a:ext uri="{FF2B5EF4-FFF2-40B4-BE49-F238E27FC236}">
              <a16:creationId xmlns:a16="http://schemas.microsoft.com/office/drawing/2014/main" id="{9B759F19-58A8-4E57-A62A-92CF5D81AAB1}"/>
            </a:ext>
          </a:extLst>
        </xdr:cNvPr>
        <xdr:cNvSpPr txBox="1">
          <a:spLocks noChangeArrowheads="1"/>
        </xdr:cNvSpPr>
      </xdr:nvSpPr>
      <xdr:spPr bwMode="auto">
        <a:xfrm>
          <a:off x="1057275" y="81057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4017" name="Text Box 65">
          <a:extLst>
            <a:ext uri="{FF2B5EF4-FFF2-40B4-BE49-F238E27FC236}">
              <a16:creationId xmlns:a16="http://schemas.microsoft.com/office/drawing/2014/main" id="{D88D57C6-6727-4E73-9CAB-4D7A965986C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4018" name="Text Box 91">
          <a:extLst>
            <a:ext uri="{FF2B5EF4-FFF2-40B4-BE49-F238E27FC236}">
              <a16:creationId xmlns:a16="http://schemas.microsoft.com/office/drawing/2014/main" id="{45EAD189-7E75-41E7-ACDE-761B4FEEEF8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171450"/>
    <xdr:sp macro="" textlink="">
      <xdr:nvSpPr>
        <xdr:cNvPr id="4019" name="Text Box 65">
          <a:extLst>
            <a:ext uri="{FF2B5EF4-FFF2-40B4-BE49-F238E27FC236}">
              <a16:creationId xmlns:a16="http://schemas.microsoft.com/office/drawing/2014/main" id="{013D2D89-FADD-407A-B9D7-DDB9FA2A4B3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17314D6C-1C65-404D-BEAB-8AE93EF024DC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149</xdr:row>
      <xdr:rowOff>0</xdr:rowOff>
    </xdr:from>
    <xdr:ext cx="76200" cy="171450"/>
    <xdr:sp macro="" textlink="">
      <xdr:nvSpPr>
        <xdr:cNvPr id="4021" name="Text Box 43">
          <a:extLst>
            <a:ext uri="{FF2B5EF4-FFF2-40B4-BE49-F238E27FC236}">
              <a16:creationId xmlns:a16="http://schemas.microsoft.com/office/drawing/2014/main" id="{B38ED2CA-55BB-4DB2-A8F6-A146B582A8E2}"/>
            </a:ext>
          </a:extLst>
        </xdr:cNvPr>
        <xdr:cNvSpPr txBox="1">
          <a:spLocks noChangeArrowheads="1"/>
        </xdr:cNvSpPr>
      </xdr:nvSpPr>
      <xdr:spPr bwMode="auto">
        <a:xfrm>
          <a:off x="4676775" y="8105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2" name="Text Box 68">
          <a:extLst>
            <a:ext uri="{FF2B5EF4-FFF2-40B4-BE49-F238E27FC236}">
              <a16:creationId xmlns:a16="http://schemas.microsoft.com/office/drawing/2014/main" id="{835C74C5-F0AA-4D3C-9F6E-4933F3AEA74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3" name="Text Box 69">
          <a:extLst>
            <a:ext uri="{FF2B5EF4-FFF2-40B4-BE49-F238E27FC236}">
              <a16:creationId xmlns:a16="http://schemas.microsoft.com/office/drawing/2014/main" id="{B83E7502-19DF-4B98-BAE7-F181CF4A691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4" name="Text Box 70">
          <a:extLst>
            <a:ext uri="{FF2B5EF4-FFF2-40B4-BE49-F238E27FC236}">
              <a16:creationId xmlns:a16="http://schemas.microsoft.com/office/drawing/2014/main" id="{8A19C2BF-9D85-415C-A30F-024F0ABE6124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5" name="Text Box 71">
          <a:extLst>
            <a:ext uri="{FF2B5EF4-FFF2-40B4-BE49-F238E27FC236}">
              <a16:creationId xmlns:a16="http://schemas.microsoft.com/office/drawing/2014/main" id="{6985BA9D-B023-4C59-A707-68C6C6DC3F77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6" name="Text Box 72">
          <a:extLst>
            <a:ext uri="{FF2B5EF4-FFF2-40B4-BE49-F238E27FC236}">
              <a16:creationId xmlns:a16="http://schemas.microsoft.com/office/drawing/2014/main" id="{207F9BEF-DD3D-4C3D-871E-C3015CA83E2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27" name="Text Box 73">
          <a:extLst>
            <a:ext uri="{FF2B5EF4-FFF2-40B4-BE49-F238E27FC236}">
              <a16:creationId xmlns:a16="http://schemas.microsoft.com/office/drawing/2014/main" id="{6EB25ED5-D611-41BD-AE3F-0AB3CDA76D5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9BE05763-EEF0-4B2E-9EFB-E0FD8A88498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29" name="Text Box 43">
          <a:extLst>
            <a:ext uri="{FF2B5EF4-FFF2-40B4-BE49-F238E27FC236}">
              <a16:creationId xmlns:a16="http://schemas.microsoft.com/office/drawing/2014/main" id="{BDB22B71-E841-4A71-8619-EA818C2D60D8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30" name="Text Box 46">
          <a:extLst>
            <a:ext uri="{FF2B5EF4-FFF2-40B4-BE49-F238E27FC236}">
              <a16:creationId xmlns:a16="http://schemas.microsoft.com/office/drawing/2014/main" id="{18121C59-7A97-4F58-8D4A-B19600123EB0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31" name="Text Box 43">
          <a:extLst>
            <a:ext uri="{FF2B5EF4-FFF2-40B4-BE49-F238E27FC236}">
              <a16:creationId xmlns:a16="http://schemas.microsoft.com/office/drawing/2014/main" id="{51C7A881-BEF7-44B5-B611-28DA459D537D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2" name="Text Box 68">
          <a:extLst>
            <a:ext uri="{FF2B5EF4-FFF2-40B4-BE49-F238E27FC236}">
              <a16:creationId xmlns:a16="http://schemas.microsoft.com/office/drawing/2014/main" id="{D1BCEC87-015E-4B77-A700-DD2FF25A41EB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3" name="Text Box 69">
          <a:extLst>
            <a:ext uri="{FF2B5EF4-FFF2-40B4-BE49-F238E27FC236}">
              <a16:creationId xmlns:a16="http://schemas.microsoft.com/office/drawing/2014/main" id="{AB2691CE-9461-4649-ACE7-C4543642C939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4" name="Text Box 70">
          <a:extLst>
            <a:ext uri="{FF2B5EF4-FFF2-40B4-BE49-F238E27FC236}">
              <a16:creationId xmlns:a16="http://schemas.microsoft.com/office/drawing/2014/main" id="{88153C32-12A2-438E-9E65-9D414D62F0AA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5" name="Text Box 71">
          <a:extLst>
            <a:ext uri="{FF2B5EF4-FFF2-40B4-BE49-F238E27FC236}">
              <a16:creationId xmlns:a16="http://schemas.microsoft.com/office/drawing/2014/main" id="{80AE48CC-02C1-45F4-9C52-360220D45E9F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6" name="Text Box 72">
          <a:extLst>
            <a:ext uri="{FF2B5EF4-FFF2-40B4-BE49-F238E27FC236}">
              <a16:creationId xmlns:a16="http://schemas.microsoft.com/office/drawing/2014/main" id="{AA3CFFD2-E4F7-4CD1-8D38-9E57ABBBD80C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66675"/>
    <xdr:sp macro="" textlink="">
      <xdr:nvSpPr>
        <xdr:cNvPr id="4037" name="Text Box 73">
          <a:extLst>
            <a:ext uri="{FF2B5EF4-FFF2-40B4-BE49-F238E27FC236}">
              <a16:creationId xmlns:a16="http://schemas.microsoft.com/office/drawing/2014/main" id="{DF8E3F05-C331-4652-8D97-BD0F3D26210E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38" name="Text Box 46">
          <a:extLst>
            <a:ext uri="{FF2B5EF4-FFF2-40B4-BE49-F238E27FC236}">
              <a16:creationId xmlns:a16="http://schemas.microsoft.com/office/drawing/2014/main" id="{115EA855-E910-4340-9108-3C869CDF933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39" name="Text Box 43">
          <a:extLst>
            <a:ext uri="{FF2B5EF4-FFF2-40B4-BE49-F238E27FC236}">
              <a16:creationId xmlns:a16="http://schemas.microsoft.com/office/drawing/2014/main" id="{DFF52A07-7C6D-4329-936C-37A601F2E7A6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40" name="Text Box 46">
          <a:extLst>
            <a:ext uri="{FF2B5EF4-FFF2-40B4-BE49-F238E27FC236}">
              <a16:creationId xmlns:a16="http://schemas.microsoft.com/office/drawing/2014/main" id="{6544BEFD-D479-4840-9427-9C13ACE65E85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149</xdr:row>
      <xdr:rowOff>0</xdr:rowOff>
    </xdr:from>
    <xdr:ext cx="76200" cy="28575"/>
    <xdr:sp macro="" textlink="">
      <xdr:nvSpPr>
        <xdr:cNvPr id="4041" name="Text Box 43">
          <a:extLst>
            <a:ext uri="{FF2B5EF4-FFF2-40B4-BE49-F238E27FC236}">
              <a16:creationId xmlns:a16="http://schemas.microsoft.com/office/drawing/2014/main" id="{D7A65384-7168-4DB4-8A19-703693EC20E3}"/>
            </a:ext>
          </a:extLst>
        </xdr:cNvPr>
        <xdr:cNvSpPr txBox="1">
          <a:spLocks noChangeArrowheads="1"/>
        </xdr:cNvSpPr>
      </xdr:nvSpPr>
      <xdr:spPr bwMode="auto">
        <a:xfrm>
          <a:off x="3933825" y="810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2" name="Text Box 68">
          <a:extLst>
            <a:ext uri="{FF2B5EF4-FFF2-40B4-BE49-F238E27FC236}">
              <a16:creationId xmlns:a16="http://schemas.microsoft.com/office/drawing/2014/main" id="{E128AD85-97FC-43CF-82C7-EB8B9EE72A0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3" name="Text Box 69">
          <a:extLst>
            <a:ext uri="{FF2B5EF4-FFF2-40B4-BE49-F238E27FC236}">
              <a16:creationId xmlns:a16="http://schemas.microsoft.com/office/drawing/2014/main" id="{4AEE31AE-33B9-49B5-B001-6189B250250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4" name="Text Box 70">
          <a:extLst>
            <a:ext uri="{FF2B5EF4-FFF2-40B4-BE49-F238E27FC236}">
              <a16:creationId xmlns:a16="http://schemas.microsoft.com/office/drawing/2014/main" id="{07C537C7-5B61-4A61-AD17-DAED01F0C18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5" name="Text Box 71">
          <a:extLst>
            <a:ext uri="{FF2B5EF4-FFF2-40B4-BE49-F238E27FC236}">
              <a16:creationId xmlns:a16="http://schemas.microsoft.com/office/drawing/2014/main" id="{EC1D7580-B1D5-4C2D-85D1-C9004274552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6" name="Text Box 72">
          <a:extLst>
            <a:ext uri="{FF2B5EF4-FFF2-40B4-BE49-F238E27FC236}">
              <a16:creationId xmlns:a16="http://schemas.microsoft.com/office/drawing/2014/main" id="{FA084424-67E7-44A7-8F03-1B971E526E2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47" name="Text Box 73">
          <a:extLst>
            <a:ext uri="{FF2B5EF4-FFF2-40B4-BE49-F238E27FC236}">
              <a16:creationId xmlns:a16="http://schemas.microsoft.com/office/drawing/2014/main" id="{5127939E-54D1-4F4A-90D8-7836AED297F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48" name="Text Box 46">
          <a:extLst>
            <a:ext uri="{FF2B5EF4-FFF2-40B4-BE49-F238E27FC236}">
              <a16:creationId xmlns:a16="http://schemas.microsoft.com/office/drawing/2014/main" id="{8F09481B-C392-4398-8DAF-68FA6382EC7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49" name="Text Box 43">
          <a:extLst>
            <a:ext uri="{FF2B5EF4-FFF2-40B4-BE49-F238E27FC236}">
              <a16:creationId xmlns:a16="http://schemas.microsoft.com/office/drawing/2014/main" id="{01254FD9-7680-4631-A0B6-2E72BA97E61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50" name="Text Box 46">
          <a:extLst>
            <a:ext uri="{FF2B5EF4-FFF2-40B4-BE49-F238E27FC236}">
              <a16:creationId xmlns:a16="http://schemas.microsoft.com/office/drawing/2014/main" id="{ED7BD1C9-2359-40E2-81A2-1873E0405A4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51" name="Text Box 43">
          <a:extLst>
            <a:ext uri="{FF2B5EF4-FFF2-40B4-BE49-F238E27FC236}">
              <a16:creationId xmlns:a16="http://schemas.microsoft.com/office/drawing/2014/main" id="{449C24E4-AD4A-4ED9-B155-1A35A561060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052" name="Text Box 10">
          <a:extLst>
            <a:ext uri="{FF2B5EF4-FFF2-40B4-BE49-F238E27FC236}">
              <a16:creationId xmlns:a16="http://schemas.microsoft.com/office/drawing/2014/main" id="{CED90D1E-818B-4ABC-9327-2A154B2440A4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053" name="Text Box 11">
          <a:extLst>
            <a:ext uri="{FF2B5EF4-FFF2-40B4-BE49-F238E27FC236}">
              <a16:creationId xmlns:a16="http://schemas.microsoft.com/office/drawing/2014/main" id="{41418712-18B3-421D-B97B-14ED1827B144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54" name="Text Box 65">
          <a:extLst>
            <a:ext uri="{FF2B5EF4-FFF2-40B4-BE49-F238E27FC236}">
              <a16:creationId xmlns:a16="http://schemas.microsoft.com/office/drawing/2014/main" id="{98A58A57-10F2-4E98-99FF-F65CA87E56A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55" name="Text Box 91">
          <a:extLst>
            <a:ext uri="{FF2B5EF4-FFF2-40B4-BE49-F238E27FC236}">
              <a16:creationId xmlns:a16="http://schemas.microsoft.com/office/drawing/2014/main" id="{45525D7B-CB29-4EE3-8B17-EEADB465779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56" name="Text Box 65">
          <a:extLst>
            <a:ext uri="{FF2B5EF4-FFF2-40B4-BE49-F238E27FC236}">
              <a16:creationId xmlns:a16="http://schemas.microsoft.com/office/drawing/2014/main" id="{664C7734-5A8A-4A94-A07D-0940D86E878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57" name="Text Box 91">
          <a:extLst>
            <a:ext uri="{FF2B5EF4-FFF2-40B4-BE49-F238E27FC236}">
              <a16:creationId xmlns:a16="http://schemas.microsoft.com/office/drawing/2014/main" id="{2B62CEAF-4512-466F-BF26-EC22047BA63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058" name="Text Box 46">
          <a:extLst>
            <a:ext uri="{FF2B5EF4-FFF2-40B4-BE49-F238E27FC236}">
              <a16:creationId xmlns:a16="http://schemas.microsoft.com/office/drawing/2014/main" id="{4FDDB0E2-D26A-4CAB-8A97-23A0A8A7C905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059" name="Text Box 43">
          <a:extLst>
            <a:ext uri="{FF2B5EF4-FFF2-40B4-BE49-F238E27FC236}">
              <a16:creationId xmlns:a16="http://schemas.microsoft.com/office/drawing/2014/main" id="{2626A9C4-B351-47C4-9ECE-96579537E8D3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0" name="Text Box 68">
          <a:extLst>
            <a:ext uri="{FF2B5EF4-FFF2-40B4-BE49-F238E27FC236}">
              <a16:creationId xmlns:a16="http://schemas.microsoft.com/office/drawing/2014/main" id="{9F9C5550-6DF9-40DE-B0C6-3A03DAD2546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1" name="Text Box 69">
          <a:extLst>
            <a:ext uri="{FF2B5EF4-FFF2-40B4-BE49-F238E27FC236}">
              <a16:creationId xmlns:a16="http://schemas.microsoft.com/office/drawing/2014/main" id="{86B00D0A-B245-4EEA-B30A-F77A4BCB059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2" name="Text Box 70">
          <a:extLst>
            <a:ext uri="{FF2B5EF4-FFF2-40B4-BE49-F238E27FC236}">
              <a16:creationId xmlns:a16="http://schemas.microsoft.com/office/drawing/2014/main" id="{3C491BB0-5593-4363-84B0-61EE173CD5B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3" name="Text Box 71">
          <a:extLst>
            <a:ext uri="{FF2B5EF4-FFF2-40B4-BE49-F238E27FC236}">
              <a16:creationId xmlns:a16="http://schemas.microsoft.com/office/drawing/2014/main" id="{B481DE0B-56CF-476B-B8EF-886BEC9830E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4" name="Text Box 72">
          <a:extLst>
            <a:ext uri="{FF2B5EF4-FFF2-40B4-BE49-F238E27FC236}">
              <a16:creationId xmlns:a16="http://schemas.microsoft.com/office/drawing/2014/main" id="{EFDC63F7-E543-4C60-9244-828B60CF9BE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65" name="Text Box 73">
          <a:extLst>
            <a:ext uri="{FF2B5EF4-FFF2-40B4-BE49-F238E27FC236}">
              <a16:creationId xmlns:a16="http://schemas.microsoft.com/office/drawing/2014/main" id="{9C41FBE7-75CA-4F86-8C1B-70B884CF64A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66" name="Text Box 46">
          <a:extLst>
            <a:ext uri="{FF2B5EF4-FFF2-40B4-BE49-F238E27FC236}">
              <a16:creationId xmlns:a16="http://schemas.microsoft.com/office/drawing/2014/main" id="{72071275-0B82-420E-BBEC-F55923B44E2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67" name="Text Box 43">
          <a:extLst>
            <a:ext uri="{FF2B5EF4-FFF2-40B4-BE49-F238E27FC236}">
              <a16:creationId xmlns:a16="http://schemas.microsoft.com/office/drawing/2014/main" id="{69B0B66D-37C6-46B8-9F69-9500F6F2F02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DB317917-716D-42FF-96F0-5E81A03EB83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69" name="Text Box 43">
          <a:extLst>
            <a:ext uri="{FF2B5EF4-FFF2-40B4-BE49-F238E27FC236}">
              <a16:creationId xmlns:a16="http://schemas.microsoft.com/office/drawing/2014/main" id="{66FF4B1C-B8B1-4FC7-8DD9-875C4A28E16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0" name="Text Box 68">
          <a:extLst>
            <a:ext uri="{FF2B5EF4-FFF2-40B4-BE49-F238E27FC236}">
              <a16:creationId xmlns:a16="http://schemas.microsoft.com/office/drawing/2014/main" id="{5549454F-5FFE-4649-8769-2CA46D9A782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1" name="Text Box 69">
          <a:extLst>
            <a:ext uri="{FF2B5EF4-FFF2-40B4-BE49-F238E27FC236}">
              <a16:creationId xmlns:a16="http://schemas.microsoft.com/office/drawing/2014/main" id="{B53A8D0F-F99E-4971-ABF4-42E8473A06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2" name="Text Box 70">
          <a:extLst>
            <a:ext uri="{FF2B5EF4-FFF2-40B4-BE49-F238E27FC236}">
              <a16:creationId xmlns:a16="http://schemas.microsoft.com/office/drawing/2014/main" id="{06C4920B-423D-4502-967F-B77FAF5A35A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3" name="Text Box 71">
          <a:extLst>
            <a:ext uri="{FF2B5EF4-FFF2-40B4-BE49-F238E27FC236}">
              <a16:creationId xmlns:a16="http://schemas.microsoft.com/office/drawing/2014/main" id="{C4FBE2B2-5B7D-48F1-B8A7-05293E280BF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4" name="Text Box 72">
          <a:extLst>
            <a:ext uri="{FF2B5EF4-FFF2-40B4-BE49-F238E27FC236}">
              <a16:creationId xmlns:a16="http://schemas.microsoft.com/office/drawing/2014/main" id="{B6CC55F2-75C4-4389-A709-8108C7606F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75" name="Text Box 73">
          <a:extLst>
            <a:ext uri="{FF2B5EF4-FFF2-40B4-BE49-F238E27FC236}">
              <a16:creationId xmlns:a16="http://schemas.microsoft.com/office/drawing/2014/main" id="{6CDF9E86-D846-4C25-A8AD-CB4884D9003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0D41AAD6-ED57-42CC-B3C6-0AB8E697C9C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77" name="Text Box 43">
          <a:extLst>
            <a:ext uri="{FF2B5EF4-FFF2-40B4-BE49-F238E27FC236}">
              <a16:creationId xmlns:a16="http://schemas.microsoft.com/office/drawing/2014/main" id="{BF09C5B8-F3DA-4B48-9327-C81158D3793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78" name="Text Box 46">
          <a:extLst>
            <a:ext uri="{FF2B5EF4-FFF2-40B4-BE49-F238E27FC236}">
              <a16:creationId xmlns:a16="http://schemas.microsoft.com/office/drawing/2014/main" id="{369F3305-4CDC-46B3-8D5A-81B335372C7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79" name="Text Box 43">
          <a:extLst>
            <a:ext uri="{FF2B5EF4-FFF2-40B4-BE49-F238E27FC236}">
              <a16:creationId xmlns:a16="http://schemas.microsoft.com/office/drawing/2014/main" id="{5E1B66E8-A6E7-4E10-860E-CFAF640EAAE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0" name="Text Box 68">
          <a:extLst>
            <a:ext uri="{FF2B5EF4-FFF2-40B4-BE49-F238E27FC236}">
              <a16:creationId xmlns:a16="http://schemas.microsoft.com/office/drawing/2014/main" id="{216B35E6-D673-414E-A7BB-AB05D9D06DB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1" name="Text Box 69">
          <a:extLst>
            <a:ext uri="{FF2B5EF4-FFF2-40B4-BE49-F238E27FC236}">
              <a16:creationId xmlns:a16="http://schemas.microsoft.com/office/drawing/2014/main" id="{3E4D3412-D6B9-4E20-894C-A267FEC3705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2" name="Text Box 70">
          <a:extLst>
            <a:ext uri="{FF2B5EF4-FFF2-40B4-BE49-F238E27FC236}">
              <a16:creationId xmlns:a16="http://schemas.microsoft.com/office/drawing/2014/main" id="{0DDDFDEE-C4F2-4CEB-AD10-ABB04E15F7C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3" name="Text Box 71">
          <a:extLst>
            <a:ext uri="{FF2B5EF4-FFF2-40B4-BE49-F238E27FC236}">
              <a16:creationId xmlns:a16="http://schemas.microsoft.com/office/drawing/2014/main" id="{111EDD8B-A5CE-4593-AE1E-292D781CF66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4" name="Text Box 72">
          <a:extLst>
            <a:ext uri="{FF2B5EF4-FFF2-40B4-BE49-F238E27FC236}">
              <a16:creationId xmlns:a16="http://schemas.microsoft.com/office/drawing/2014/main" id="{4B7F91DB-704E-4642-9AED-53E56861468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085" name="Text Box 73">
          <a:extLst>
            <a:ext uri="{FF2B5EF4-FFF2-40B4-BE49-F238E27FC236}">
              <a16:creationId xmlns:a16="http://schemas.microsoft.com/office/drawing/2014/main" id="{707BE375-5176-4FDF-ADF5-8BCA13B96C4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86" name="Text Box 46">
          <a:extLst>
            <a:ext uri="{FF2B5EF4-FFF2-40B4-BE49-F238E27FC236}">
              <a16:creationId xmlns:a16="http://schemas.microsoft.com/office/drawing/2014/main" id="{92E3CD2C-EDA4-405B-AF8D-C3D4973BB06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49A750CC-C2A4-446B-A470-4E731CA05FE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2A666087-F4D5-4C0D-8640-984529105D4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089" name="Text Box 43">
          <a:extLst>
            <a:ext uri="{FF2B5EF4-FFF2-40B4-BE49-F238E27FC236}">
              <a16:creationId xmlns:a16="http://schemas.microsoft.com/office/drawing/2014/main" id="{2DE7B75F-0BE8-4A01-A3D6-F0238597E7A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090" name="Text Box 10">
          <a:extLst>
            <a:ext uri="{FF2B5EF4-FFF2-40B4-BE49-F238E27FC236}">
              <a16:creationId xmlns:a16="http://schemas.microsoft.com/office/drawing/2014/main" id="{3F27E9BD-B722-46CC-838C-5A71FA2369CB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091" name="Text Box 11">
          <a:extLst>
            <a:ext uri="{FF2B5EF4-FFF2-40B4-BE49-F238E27FC236}">
              <a16:creationId xmlns:a16="http://schemas.microsoft.com/office/drawing/2014/main" id="{7FC65E25-6893-4F86-8EBA-E4D49DCF6107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92" name="Text Box 65">
          <a:extLst>
            <a:ext uri="{FF2B5EF4-FFF2-40B4-BE49-F238E27FC236}">
              <a16:creationId xmlns:a16="http://schemas.microsoft.com/office/drawing/2014/main" id="{953FBDE7-6E24-4830-A3ED-A5B5BBCF017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93" name="Text Box 91">
          <a:extLst>
            <a:ext uri="{FF2B5EF4-FFF2-40B4-BE49-F238E27FC236}">
              <a16:creationId xmlns:a16="http://schemas.microsoft.com/office/drawing/2014/main" id="{ED5EEC18-63E6-46DB-A8AC-F9C1D44C42E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94" name="Text Box 65">
          <a:extLst>
            <a:ext uri="{FF2B5EF4-FFF2-40B4-BE49-F238E27FC236}">
              <a16:creationId xmlns:a16="http://schemas.microsoft.com/office/drawing/2014/main" id="{C4EA4511-FF75-467F-AB45-0C49B2478C3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095" name="Text Box 91">
          <a:extLst>
            <a:ext uri="{FF2B5EF4-FFF2-40B4-BE49-F238E27FC236}">
              <a16:creationId xmlns:a16="http://schemas.microsoft.com/office/drawing/2014/main" id="{56E19670-A2C7-4BFF-9303-3A432C77D6A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096" name="Text Box 46">
          <a:extLst>
            <a:ext uri="{FF2B5EF4-FFF2-40B4-BE49-F238E27FC236}">
              <a16:creationId xmlns:a16="http://schemas.microsoft.com/office/drawing/2014/main" id="{4B49FF70-C751-4280-99A1-9B2E6ECB5486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097" name="Text Box 43">
          <a:extLst>
            <a:ext uri="{FF2B5EF4-FFF2-40B4-BE49-F238E27FC236}">
              <a16:creationId xmlns:a16="http://schemas.microsoft.com/office/drawing/2014/main" id="{731CB3EC-191C-447C-895F-3CE0866F5F42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98" name="Text Box 68">
          <a:extLst>
            <a:ext uri="{FF2B5EF4-FFF2-40B4-BE49-F238E27FC236}">
              <a16:creationId xmlns:a16="http://schemas.microsoft.com/office/drawing/2014/main" id="{3B861215-1EDD-4744-868A-927DACBACA9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099" name="Text Box 69">
          <a:extLst>
            <a:ext uri="{FF2B5EF4-FFF2-40B4-BE49-F238E27FC236}">
              <a16:creationId xmlns:a16="http://schemas.microsoft.com/office/drawing/2014/main" id="{EECD3955-F638-4C87-AD27-5FCDCD60A95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0" name="Text Box 70">
          <a:extLst>
            <a:ext uri="{FF2B5EF4-FFF2-40B4-BE49-F238E27FC236}">
              <a16:creationId xmlns:a16="http://schemas.microsoft.com/office/drawing/2014/main" id="{D6F1F926-52D5-4451-96D5-C4319A2EE39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1" name="Text Box 71">
          <a:extLst>
            <a:ext uri="{FF2B5EF4-FFF2-40B4-BE49-F238E27FC236}">
              <a16:creationId xmlns:a16="http://schemas.microsoft.com/office/drawing/2014/main" id="{4EE2171E-C035-48C5-A3D6-AB052BF1AE9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2" name="Text Box 72">
          <a:extLst>
            <a:ext uri="{FF2B5EF4-FFF2-40B4-BE49-F238E27FC236}">
              <a16:creationId xmlns:a16="http://schemas.microsoft.com/office/drawing/2014/main" id="{013E813D-1BEB-4043-8DD8-2B0E94DEC05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3" name="Text Box 73">
          <a:extLst>
            <a:ext uri="{FF2B5EF4-FFF2-40B4-BE49-F238E27FC236}">
              <a16:creationId xmlns:a16="http://schemas.microsoft.com/office/drawing/2014/main" id="{080A8D79-F2D1-4B06-9E9F-AFB65299AD4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04" name="Text Box 46">
          <a:extLst>
            <a:ext uri="{FF2B5EF4-FFF2-40B4-BE49-F238E27FC236}">
              <a16:creationId xmlns:a16="http://schemas.microsoft.com/office/drawing/2014/main" id="{3534A744-23C5-4AB2-8772-909FC6A854C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05" name="Text Box 43">
          <a:extLst>
            <a:ext uri="{FF2B5EF4-FFF2-40B4-BE49-F238E27FC236}">
              <a16:creationId xmlns:a16="http://schemas.microsoft.com/office/drawing/2014/main" id="{FD525B11-59C4-4C45-9D2B-59A2BDE8211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06" name="Text Box 46">
          <a:extLst>
            <a:ext uri="{FF2B5EF4-FFF2-40B4-BE49-F238E27FC236}">
              <a16:creationId xmlns:a16="http://schemas.microsoft.com/office/drawing/2014/main" id="{1FC74BFC-CB9F-4671-89A6-2F6AC03DBD1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07" name="Text Box 43">
          <a:extLst>
            <a:ext uri="{FF2B5EF4-FFF2-40B4-BE49-F238E27FC236}">
              <a16:creationId xmlns:a16="http://schemas.microsoft.com/office/drawing/2014/main" id="{CAF674FD-3859-4CEA-B261-0A0D82745BB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8" name="Text Box 68">
          <a:extLst>
            <a:ext uri="{FF2B5EF4-FFF2-40B4-BE49-F238E27FC236}">
              <a16:creationId xmlns:a16="http://schemas.microsoft.com/office/drawing/2014/main" id="{CD57094C-9EB2-4004-89DC-57BE88CF7F9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09" name="Text Box 69">
          <a:extLst>
            <a:ext uri="{FF2B5EF4-FFF2-40B4-BE49-F238E27FC236}">
              <a16:creationId xmlns:a16="http://schemas.microsoft.com/office/drawing/2014/main" id="{0540BD89-6247-4A4B-B8F9-3C6F353C03F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10" name="Text Box 70">
          <a:extLst>
            <a:ext uri="{FF2B5EF4-FFF2-40B4-BE49-F238E27FC236}">
              <a16:creationId xmlns:a16="http://schemas.microsoft.com/office/drawing/2014/main" id="{A2B793E4-59F5-4C01-9B55-B3C1B526E2E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11" name="Text Box 71">
          <a:extLst>
            <a:ext uri="{FF2B5EF4-FFF2-40B4-BE49-F238E27FC236}">
              <a16:creationId xmlns:a16="http://schemas.microsoft.com/office/drawing/2014/main" id="{32F31497-E44F-411A-95C1-296789D727F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12" name="Text Box 72">
          <a:extLst>
            <a:ext uri="{FF2B5EF4-FFF2-40B4-BE49-F238E27FC236}">
              <a16:creationId xmlns:a16="http://schemas.microsoft.com/office/drawing/2014/main" id="{562E80C7-888E-4719-A85A-803D5B28C8F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13" name="Text Box 73">
          <a:extLst>
            <a:ext uri="{FF2B5EF4-FFF2-40B4-BE49-F238E27FC236}">
              <a16:creationId xmlns:a16="http://schemas.microsoft.com/office/drawing/2014/main" id="{A64DB644-074D-476B-B645-EF381F34E6F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14" name="Text Box 46">
          <a:extLst>
            <a:ext uri="{FF2B5EF4-FFF2-40B4-BE49-F238E27FC236}">
              <a16:creationId xmlns:a16="http://schemas.microsoft.com/office/drawing/2014/main" id="{F865C975-CA54-403C-B5E9-154114908DE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15" name="Text Box 43">
          <a:extLst>
            <a:ext uri="{FF2B5EF4-FFF2-40B4-BE49-F238E27FC236}">
              <a16:creationId xmlns:a16="http://schemas.microsoft.com/office/drawing/2014/main" id="{E3CA1939-73CF-404F-8F5A-B7DF2AEA485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92E568DA-3576-4EF0-BA77-1470A34E6CB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17" name="Text Box 43">
          <a:extLst>
            <a:ext uri="{FF2B5EF4-FFF2-40B4-BE49-F238E27FC236}">
              <a16:creationId xmlns:a16="http://schemas.microsoft.com/office/drawing/2014/main" id="{18B7F8B0-9376-4B60-AEA4-C5A49C0FCBD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18" name="Text Box 68">
          <a:extLst>
            <a:ext uri="{FF2B5EF4-FFF2-40B4-BE49-F238E27FC236}">
              <a16:creationId xmlns:a16="http://schemas.microsoft.com/office/drawing/2014/main" id="{D2B694AA-B517-4B19-AE2B-81AD3B485E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19" name="Text Box 69">
          <a:extLst>
            <a:ext uri="{FF2B5EF4-FFF2-40B4-BE49-F238E27FC236}">
              <a16:creationId xmlns:a16="http://schemas.microsoft.com/office/drawing/2014/main" id="{50C77535-658B-458E-87DB-59595CF6FA8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20" name="Text Box 70">
          <a:extLst>
            <a:ext uri="{FF2B5EF4-FFF2-40B4-BE49-F238E27FC236}">
              <a16:creationId xmlns:a16="http://schemas.microsoft.com/office/drawing/2014/main" id="{F3F09B5B-D7BB-4CD8-AE66-FFFDE1C7EE7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21" name="Text Box 71">
          <a:extLst>
            <a:ext uri="{FF2B5EF4-FFF2-40B4-BE49-F238E27FC236}">
              <a16:creationId xmlns:a16="http://schemas.microsoft.com/office/drawing/2014/main" id="{B72A8485-A729-46A0-A76E-E177A433A55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22" name="Text Box 72">
          <a:extLst>
            <a:ext uri="{FF2B5EF4-FFF2-40B4-BE49-F238E27FC236}">
              <a16:creationId xmlns:a16="http://schemas.microsoft.com/office/drawing/2014/main" id="{A2F98348-950F-44A1-BDAF-24CEF0CA9FD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23" name="Text Box 73">
          <a:extLst>
            <a:ext uri="{FF2B5EF4-FFF2-40B4-BE49-F238E27FC236}">
              <a16:creationId xmlns:a16="http://schemas.microsoft.com/office/drawing/2014/main" id="{D130F536-B0B5-418C-A7C9-5CE917A0FD4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CF282AEF-503D-42F1-8DE2-18AB61EF60D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25" name="Text Box 43">
          <a:extLst>
            <a:ext uri="{FF2B5EF4-FFF2-40B4-BE49-F238E27FC236}">
              <a16:creationId xmlns:a16="http://schemas.microsoft.com/office/drawing/2014/main" id="{D4D8D042-D218-4263-988F-BD0C51C2F08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26" name="Text Box 46">
          <a:extLst>
            <a:ext uri="{FF2B5EF4-FFF2-40B4-BE49-F238E27FC236}">
              <a16:creationId xmlns:a16="http://schemas.microsoft.com/office/drawing/2014/main" id="{EE27B098-4A34-49C1-84FE-871526C8059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27" name="Text Box 43">
          <a:extLst>
            <a:ext uri="{FF2B5EF4-FFF2-40B4-BE49-F238E27FC236}">
              <a16:creationId xmlns:a16="http://schemas.microsoft.com/office/drawing/2014/main" id="{1F581CB1-523B-4F77-A353-D13772E7E07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128" name="Text Box 10">
          <a:extLst>
            <a:ext uri="{FF2B5EF4-FFF2-40B4-BE49-F238E27FC236}">
              <a16:creationId xmlns:a16="http://schemas.microsoft.com/office/drawing/2014/main" id="{97AC6422-379F-4F7C-BE13-963DB5F0EEC0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129" name="Text Box 11">
          <a:extLst>
            <a:ext uri="{FF2B5EF4-FFF2-40B4-BE49-F238E27FC236}">
              <a16:creationId xmlns:a16="http://schemas.microsoft.com/office/drawing/2014/main" id="{342F9327-2D82-4158-8A6E-89E505CB7B2D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30" name="Text Box 65">
          <a:extLst>
            <a:ext uri="{FF2B5EF4-FFF2-40B4-BE49-F238E27FC236}">
              <a16:creationId xmlns:a16="http://schemas.microsoft.com/office/drawing/2014/main" id="{6DD3274E-DA02-4B1B-872A-1C63BF8AC65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31" name="Text Box 91">
          <a:extLst>
            <a:ext uri="{FF2B5EF4-FFF2-40B4-BE49-F238E27FC236}">
              <a16:creationId xmlns:a16="http://schemas.microsoft.com/office/drawing/2014/main" id="{1BBBD92E-760F-4520-822C-571AD764B75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32" name="Text Box 65">
          <a:extLst>
            <a:ext uri="{FF2B5EF4-FFF2-40B4-BE49-F238E27FC236}">
              <a16:creationId xmlns:a16="http://schemas.microsoft.com/office/drawing/2014/main" id="{D968E850-BA7B-4120-9F0C-9ACE4269CFD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33" name="Text Box 91">
          <a:extLst>
            <a:ext uri="{FF2B5EF4-FFF2-40B4-BE49-F238E27FC236}">
              <a16:creationId xmlns:a16="http://schemas.microsoft.com/office/drawing/2014/main" id="{7F9CB478-A92B-4EA2-9470-79205341BEB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134" name="Text Box 46">
          <a:extLst>
            <a:ext uri="{FF2B5EF4-FFF2-40B4-BE49-F238E27FC236}">
              <a16:creationId xmlns:a16="http://schemas.microsoft.com/office/drawing/2014/main" id="{60E6CBDA-F5D2-4036-9CC8-0EBEDB840634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135" name="Text Box 43">
          <a:extLst>
            <a:ext uri="{FF2B5EF4-FFF2-40B4-BE49-F238E27FC236}">
              <a16:creationId xmlns:a16="http://schemas.microsoft.com/office/drawing/2014/main" id="{CDD667EB-AFB3-4B11-97E7-CE3F7B4455A8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36" name="Text Box 68">
          <a:extLst>
            <a:ext uri="{FF2B5EF4-FFF2-40B4-BE49-F238E27FC236}">
              <a16:creationId xmlns:a16="http://schemas.microsoft.com/office/drawing/2014/main" id="{14AACF51-F0F7-4EF6-8A24-BDDFCFF4556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37" name="Text Box 69">
          <a:extLst>
            <a:ext uri="{FF2B5EF4-FFF2-40B4-BE49-F238E27FC236}">
              <a16:creationId xmlns:a16="http://schemas.microsoft.com/office/drawing/2014/main" id="{58D00884-AEDE-4AB4-9F45-630AEDC7A28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38" name="Text Box 70">
          <a:extLst>
            <a:ext uri="{FF2B5EF4-FFF2-40B4-BE49-F238E27FC236}">
              <a16:creationId xmlns:a16="http://schemas.microsoft.com/office/drawing/2014/main" id="{5B57D717-DBA0-428C-9E00-93B7F50389B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39" name="Text Box 71">
          <a:extLst>
            <a:ext uri="{FF2B5EF4-FFF2-40B4-BE49-F238E27FC236}">
              <a16:creationId xmlns:a16="http://schemas.microsoft.com/office/drawing/2014/main" id="{99E9885D-CE04-45DC-BC61-F3F5C61A825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0" name="Text Box 72">
          <a:extLst>
            <a:ext uri="{FF2B5EF4-FFF2-40B4-BE49-F238E27FC236}">
              <a16:creationId xmlns:a16="http://schemas.microsoft.com/office/drawing/2014/main" id="{241B2DEB-21F6-4569-A9B7-9B15043F783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1" name="Text Box 73">
          <a:extLst>
            <a:ext uri="{FF2B5EF4-FFF2-40B4-BE49-F238E27FC236}">
              <a16:creationId xmlns:a16="http://schemas.microsoft.com/office/drawing/2014/main" id="{7B202375-9CB9-4C3A-B0FD-D691E475E23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42" name="Text Box 46">
          <a:extLst>
            <a:ext uri="{FF2B5EF4-FFF2-40B4-BE49-F238E27FC236}">
              <a16:creationId xmlns:a16="http://schemas.microsoft.com/office/drawing/2014/main" id="{3FDB19A5-BE45-42E7-B749-544BB63BEE5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43" name="Text Box 43">
          <a:extLst>
            <a:ext uri="{FF2B5EF4-FFF2-40B4-BE49-F238E27FC236}">
              <a16:creationId xmlns:a16="http://schemas.microsoft.com/office/drawing/2014/main" id="{6A4ED9A5-4F89-4124-A397-121F8218E4F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44" name="Text Box 46">
          <a:extLst>
            <a:ext uri="{FF2B5EF4-FFF2-40B4-BE49-F238E27FC236}">
              <a16:creationId xmlns:a16="http://schemas.microsoft.com/office/drawing/2014/main" id="{57CFAAF2-68D4-4D12-A452-40191D7DDF8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45" name="Text Box 43">
          <a:extLst>
            <a:ext uri="{FF2B5EF4-FFF2-40B4-BE49-F238E27FC236}">
              <a16:creationId xmlns:a16="http://schemas.microsoft.com/office/drawing/2014/main" id="{63EE86D7-762E-4D39-93CB-DEAD2DB6182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6" name="Text Box 68">
          <a:extLst>
            <a:ext uri="{FF2B5EF4-FFF2-40B4-BE49-F238E27FC236}">
              <a16:creationId xmlns:a16="http://schemas.microsoft.com/office/drawing/2014/main" id="{1F09D2A1-D476-405D-A3E7-6457E56CEC3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7" name="Text Box 69">
          <a:extLst>
            <a:ext uri="{FF2B5EF4-FFF2-40B4-BE49-F238E27FC236}">
              <a16:creationId xmlns:a16="http://schemas.microsoft.com/office/drawing/2014/main" id="{4E477E17-8C9F-4EBA-80D3-8D2B8797FCB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8" name="Text Box 70">
          <a:extLst>
            <a:ext uri="{FF2B5EF4-FFF2-40B4-BE49-F238E27FC236}">
              <a16:creationId xmlns:a16="http://schemas.microsoft.com/office/drawing/2014/main" id="{B5DA9534-3C73-4C49-AD2D-54A6B33C002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49" name="Text Box 71">
          <a:extLst>
            <a:ext uri="{FF2B5EF4-FFF2-40B4-BE49-F238E27FC236}">
              <a16:creationId xmlns:a16="http://schemas.microsoft.com/office/drawing/2014/main" id="{F4C46B1E-5224-4C0A-9D94-09AF8C5A433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50" name="Text Box 72">
          <a:extLst>
            <a:ext uri="{FF2B5EF4-FFF2-40B4-BE49-F238E27FC236}">
              <a16:creationId xmlns:a16="http://schemas.microsoft.com/office/drawing/2014/main" id="{729A4979-3E64-4809-B07B-14A64078F7E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51" name="Text Box 73">
          <a:extLst>
            <a:ext uri="{FF2B5EF4-FFF2-40B4-BE49-F238E27FC236}">
              <a16:creationId xmlns:a16="http://schemas.microsoft.com/office/drawing/2014/main" id="{EC288AF0-46FE-44B7-B858-B9A31234BE1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52" name="Text Box 46">
          <a:extLst>
            <a:ext uri="{FF2B5EF4-FFF2-40B4-BE49-F238E27FC236}">
              <a16:creationId xmlns:a16="http://schemas.microsoft.com/office/drawing/2014/main" id="{C8F0034F-353D-4911-9539-07C4F57AE2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53" name="Text Box 43">
          <a:extLst>
            <a:ext uri="{FF2B5EF4-FFF2-40B4-BE49-F238E27FC236}">
              <a16:creationId xmlns:a16="http://schemas.microsoft.com/office/drawing/2014/main" id="{E1357F9C-A927-44D5-A9E0-1DDCF5406D1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54" name="Text Box 46">
          <a:extLst>
            <a:ext uri="{FF2B5EF4-FFF2-40B4-BE49-F238E27FC236}">
              <a16:creationId xmlns:a16="http://schemas.microsoft.com/office/drawing/2014/main" id="{91433D04-424D-4C1F-B0B2-0C7D0FCBB1E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55" name="Text Box 43">
          <a:extLst>
            <a:ext uri="{FF2B5EF4-FFF2-40B4-BE49-F238E27FC236}">
              <a16:creationId xmlns:a16="http://schemas.microsoft.com/office/drawing/2014/main" id="{EA586424-2095-4713-9BA3-5B126C4DC48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56" name="Text Box 68">
          <a:extLst>
            <a:ext uri="{FF2B5EF4-FFF2-40B4-BE49-F238E27FC236}">
              <a16:creationId xmlns:a16="http://schemas.microsoft.com/office/drawing/2014/main" id="{47813727-D259-4923-8380-72DB44DB621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57" name="Text Box 69">
          <a:extLst>
            <a:ext uri="{FF2B5EF4-FFF2-40B4-BE49-F238E27FC236}">
              <a16:creationId xmlns:a16="http://schemas.microsoft.com/office/drawing/2014/main" id="{1F444552-8FF7-420C-BC1D-384E33811EE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58" name="Text Box 70">
          <a:extLst>
            <a:ext uri="{FF2B5EF4-FFF2-40B4-BE49-F238E27FC236}">
              <a16:creationId xmlns:a16="http://schemas.microsoft.com/office/drawing/2014/main" id="{3EBC536D-CFE0-4487-B00A-A83F2CCD0BA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59" name="Text Box 71">
          <a:extLst>
            <a:ext uri="{FF2B5EF4-FFF2-40B4-BE49-F238E27FC236}">
              <a16:creationId xmlns:a16="http://schemas.microsoft.com/office/drawing/2014/main" id="{8A9DDA54-91CB-4371-9FE6-ECBE9B37718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60" name="Text Box 72">
          <a:extLst>
            <a:ext uri="{FF2B5EF4-FFF2-40B4-BE49-F238E27FC236}">
              <a16:creationId xmlns:a16="http://schemas.microsoft.com/office/drawing/2014/main" id="{E17A643F-0584-45B8-BED7-278B6C797E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61" name="Text Box 73">
          <a:extLst>
            <a:ext uri="{FF2B5EF4-FFF2-40B4-BE49-F238E27FC236}">
              <a16:creationId xmlns:a16="http://schemas.microsoft.com/office/drawing/2014/main" id="{7F6828C2-AD7F-4D80-ABEC-AD4A912554D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62" name="Text Box 46">
          <a:extLst>
            <a:ext uri="{FF2B5EF4-FFF2-40B4-BE49-F238E27FC236}">
              <a16:creationId xmlns:a16="http://schemas.microsoft.com/office/drawing/2014/main" id="{EB069007-661B-4D40-8D90-ED156A371B7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63" name="Text Box 43">
          <a:extLst>
            <a:ext uri="{FF2B5EF4-FFF2-40B4-BE49-F238E27FC236}">
              <a16:creationId xmlns:a16="http://schemas.microsoft.com/office/drawing/2014/main" id="{AB4D44FC-ED50-45C5-AFA2-30E81839D20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64" name="Text Box 46">
          <a:extLst>
            <a:ext uri="{FF2B5EF4-FFF2-40B4-BE49-F238E27FC236}">
              <a16:creationId xmlns:a16="http://schemas.microsoft.com/office/drawing/2014/main" id="{EA5367BC-E0A7-4769-B358-FCBBA2C41A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65" name="Text Box 43">
          <a:extLst>
            <a:ext uri="{FF2B5EF4-FFF2-40B4-BE49-F238E27FC236}">
              <a16:creationId xmlns:a16="http://schemas.microsoft.com/office/drawing/2014/main" id="{202037DD-81F5-402A-91F2-FE0216CCFEB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66" name="Text Box 65">
          <a:extLst>
            <a:ext uri="{FF2B5EF4-FFF2-40B4-BE49-F238E27FC236}">
              <a16:creationId xmlns:a16="http://schemas.microsoft.com/office/drawing/2014/main" id="{E1E4F817-193C-44BF-B630-E00602288B1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67" name="Text Box 91">
          <a:extLst>
            <a:ext uri="{FF2B5EF4-FFF2-40B4-BE49-F238E27FC236}">
              <a16:creationId xmlns:a16="http://schemas.microsoft.com/office/drawing/2014/main" id="{40283F19-F0EA-458D-AE27-E6C6ED8548D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68" name="Text Box 65">
          <a:extLst>
            <a:ext uri="{FF2B5EF4-FFF2-40B4-BE49-F238E27FC236}">
              <a16:creationId xmlns:a16="http://schemas.microsoft.com/office/drawing/2014/main" id="{F62AB960-3251-4248-9AD0-DE832D384A9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169" name="Text Box 91">
          <a:extLst>
            <a:ext uri="{FF2B5EF4-FFF2-40B4-BE49-F238E27FC236}">
              <a16:creationId xmlns:a16="http://schemas.microsoft.com/office/drawing/2014/main" id="{74882FD4-FDA9-456A-8E86-8F63502DE82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170" name="Text Box 46">
          <a:extLst>
            <a:ext uri="{FF2B5EF4-FFF2-40B4-BE49-F238E27FC236}">
              <a16:creationId xmlns:a16="http://schemas.microsoft.com/office/drawing/2014/main" id="{AF0F53E3-21D7-478C-A8E1-E6FDE7F5E4E3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171" name="Text Box 43">
          <a:extLst>
            <a:ext uri="{FF2B5EF4-FFF2-40B4-BE49-F238E27FC236}">
              <a16:creationId xmlns:a16="http://schemas.microsoft.com/office/drawing/2014/main" id="{CE1EF218-4ED6-4C57-A8A1-FFDF2FB69685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2" name="Text Box 68">
          <a:extLst>
            <a:ext uri="{FF2B5EF4-FFF2-40B4-BE49-F238E27FC236}">
              <a16:creationId xmlns:a16="http://schemas.microsoft.com/office/drawing/2014/main" id="{3C5A62F1-ABE6-4A89-BC53-4136847B0D2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3" name="Text Box 69">
          <a:extLst>
            <a:ext uri="{FF2B5EF4-FFF2-40B4-BE49-F238E27FC236}">
              <a16:creationId xmlns:a16="http://schemas.microsoft.com/office/drawing/2014/main" id="{51EC0451-D0F3-405A-82D8-36870A38FE6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4" name="Text Box 70">
          <a:extLst>
            <a:ext uri="{FF2B5EF4-FFF2-40B4-BE49-F238E27FC236}">
              <a16:creationId xmlns:a16="http://schemas.microsoft.com/office/drawing/2014/main" id="{90479D44-F136-4628-A250-5D7731F218D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5" name="Text Box 71">
          <a:extLst>
            <a:ext uri="{FF2B5EF4-FFF2-40B4-BE49-F238E27FC236}">
              <a16:creationId xmlns:a16="http://schemas.microsoft.com/office/drawing/2014/main" id="{36B3CBBF-7C04-4854-933C-B2A1BD5D25E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6" name="Text Box 72">
          <a:extLst>
            <a:ext uri="{FF2B5EF4-FFF2-40B4-BE49-F238E27FC236}">
              <a16:creationId xmlns:a16="http://schemas.microsoft.com/office/drawing/2014/main" id="{DEB86450-CA5D-4FDD-8D47-B441662659C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77" name="Text Box 73">
          <a:extLst>
            <a:ext uri="{FF2B5EF4-FFF2-40B4-BE49-F238E27FC236}">
              <a16:creationId xmlns:a16="http://schemas.microsoft.com/office/drawing/2014/main" id="{DCB3BC9E-F22E-4F77-AB7C-1F896A31B71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78" name="Text Box 46">
          <a:extLst>
            <a:ext uri="{FF2B5EF4-FFF2-40B4-BE49-F238E27FC236}">
              <a16:creationId xmlns:a16="http://schemas.microsoft.com/office/drawing/2014/main" id="{526E73A6-0DDA-48BF-98F7-F3D1F4965F7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79" name="Text Box 43">
          <a:extLst>
            <a:ext uri="{FF2B5EF4-FFF2-40B4-BE49-F238E27FC236}">
              <a16:creationId xmlns:a16="http://schemas.microsoft.com/office/drawing/2014/main" id="{0A5D4DE6-BDA2-41AD-9197-9CC45600F61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80" name="Text Box 46">
          <a:extLst>
            <a:ext uri="{FF2B5EF4-FFF2-40B4-BE49-F238E27FC236}">
              <a16:creationId xmlns:a16="http://schemas.microsoft.com/office/drawing/2014/main" id="{ACE79DCD-8D94-40B5-9268-E0D47563682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81" name="Text Box 43">
          <a:extLst>
            <a:ext uri="{FF2B5EF4-FFF2-40B4-BE49-F238E27FC236}">
              <a16:creationId xmlns:a16="http://schemas.microsoft.com/office/drawing/2014/main" id="{D28EDD43-EC1F-4957-9E0C-8CA759B0FA9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2" name="Text Box 68">
          <a:extLst>
            <a:ext uri="{FF2B5EF4-FFF2-40B4-BE49-F238E27FC236}">
              <a16:creationId xmlns:a16="http://schemas.microsoft.com/office/drawing/2014/main" id="{FE9C0209-D2C0-4063-9E34-0FFC99058F4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3" name="Text Box 69">
          <a:extLst>
            <a:ext uri="{FF2B5EF4-FFF2-40B4-BE49-F238E27FC236}">
              <a16:creationId xmlns:a16="http://schemas.microsoft.com/office/drawing/2014/main" id="{C7A7B97F-4FB5-4D4D-90F0-0C9652BCFF7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4" name="Text Box 70">
          <a:extLst>
            <a:ext uri="{FF2B5EF4-FFF2-40B4-BE49-F238E27FC236}">
              <a16:creationId xmlns:a16="http://schemas.microsoft.com/office/drawing/2014/main" id="{74F9DBE2-EE72-4F53-9B7D-A315EBF2D44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5" name="Text Box 71">
          <a:extLst>
            <a:ext uri="{FF2B5EF4-FFF2-40B4-BE49-F238E27FC236}">
              <a16:creationId xmlns:a16="http://schemas.microsoft.com/office/drawing/2014/main" id="{0F187A5F-C5A5-4C83-B3C9-D4A2D304850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6" name="Text Box 72">
          <a:extLst>
            <a:ext uri="{FF2B5EF4-FFF2-40B4-BE49-F238E27FC236}">
              <a16:creationId xmlns:a16="http://schemas.microsoft.com/office/drawing/2014/main" id="{255516D7-71AE-4A5E-80E9-44830ED973D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187" name="Text Box 73">
          <a:extLst>
            <a:ext uri="{FF2B5EF4-FFF2-40B4-BE49-F238E27FC236}">
              <a16:creationId xmlns:a16="http://schemas.microsoft.com/office/drawing/2014/main" id="{A8C1CCEC-1C48-402F-A966-31679E5EE03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88" name="Text Box 46">
          <a:extLst>
            <a:ext uri="{FF2B5EF4-FFF2-40B4-BE49-F238E27FC236}">
              <a16:creationId xmlns:a16="http://schemas.microsoft.com/office/drawing/2014/main" id="{7D3E6BB0-62EB-4047-B530-7CE5B4D388A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89" name="Text Box 43">
          <a:extLst>
            <a:ext uri="{FF2B5EF4-FFF2-40B4-BE49-F238E27FC236}">
              <a16:creationId xmlns:a16="http://schemas.microsoft.com/office/drawing/2014/main" id="{323F3499-FC82-44CA-86DA-0F7B8C94C75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90" name="Text Box 46">
          <a:extLst>
            <a:ext uri="{FF2B5EF4-FFF2-40B4-BE49-F238E27FC236}">
              <a16:creationId xmlns:a16="http://schemas.microsoft.com/office/drawing/2014/main" id="{D539CD1E-2283-4DA2-BCFC-E53EC9A8416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1" name="Text Box 68">
          <a:extLst>
            <a:ext uri="{FF2B5EF4-FFF2-40B4-BE49-F238E27FC236}">
              <a16:creationId xmlns:a16="http://schemas.microsoft.com/office/drawing/2014/main" id="{1345F2F6-28EF-4C97-A1F0-1B00E4E3D56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2" name="Text Box 69">
          <a:extLst>
            <a:ext uri="{FF2B5EF4-FFF2-40B4-BE49-F238E27FC236}">
              <a16:creationId xmlns:a16="http://schemas.microsoft.com/office/drawing/2014/main" id="{63E50173-EE1C-4D87-8E76-E3B8F9E3D27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3" name="Text Box 70">
          <a:extLst>
            <a:ext uri="{FF2B5EF4-FFF2-40B4-BE49-F238E27FC236}">
              <a16:creationId xmlns:a16="http://schemas.microsoft.com/office/drawing/2014/main" id="{82219A03-B862-40B8-9959-EF679389A77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4" name="Text Box 71">
          <a:extLst>
            <a:ext uri="{FF2B5EF4-FFF2-40B4-BE49-F238E27FC236}">
              <a16:creationId xmlns:a16="http://schemas.microsoft.com/office/drawing/2014/main" id="{40A26AEE-FA73-46D2-8ECA-1068B1F7DFD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5" name="Text Box 72">
          <a:extLst>
            <a:ext uri="{FF2B5EF4-FFF2-40B4-BE49-F238E27FC236}">
              <a16:creationId xmlns:a16="http://schemas.microsoft.com/office/drawing/2014/main" id="{93C33382-2B92-4C1B-9950-A54978CAB90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196" name="Text Box 73">
          <a:extLst>
            <a:ext uri="{FF2B5EF4-FFF2-40B4-BE49-F238E27FC236}">
              <a16:creationId xmlns:a16="http://schemas.microsoft.com/office/drawing/2014/main" id="{61DE5E68-C597-44F9-8890-4464EEA9CEF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97" name="Text Box 46">
          <a:extLst>
            <a:ext uri="{FF2B5EF4-FFF2-40B4-BE49-F238E27FC236}">
              <a16:creationId xmlns:a16="http://schemas.microsoft.com/office/drawing/2014/main" id="{5A6D00EE-A18A-4B70-A328-81877D77085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98" name="Text Box 43">
          <a:extLst>
            <a:ext uri="{FF2B5EF4-FFF2-40B4-BE49-F238E27FC236}">
              <a16:creationId xmlns:a16="http://schemas.microsoft.com/office/drawing/2014/main" id="{3A676509-6873-4836-A610-458375A2E52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199" name="Text Box 46">
          <a:extLst>
            <a:ext uri="{FF2B5EF4-FFF2-40B4-BE49-F238E27FC236}">
              <a16:creationId xmlns:a16="http://schemas.microsoft.com/office/drawing/2014/main" id="{63DC0268-E57D-48C7-A37D-220A1143D03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00" name="Text Box 43">
          <a:extLst>
            <a:ext uri="{FF2B5EF4-FFF2-40B4-BE49-F238E27FC236}">
              <a16:creationId xmlns:a16="http://schemas.microsoft.com/office/drawing/2014/main" id="{1D3E72DE-331F-41DB-BE43-E584B59ED04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201" name="Text Box 10">
          <a:extLst>
            <a:ext uri="{FF2B5EF4-FFF2-40B4-BE49-F238E27FC236}">
              <a16:creationId xmlns:a16="http://schemas.microsoft.com/office/drawing/2014/main" id="{546C13CA-09C6-42B0-B15C-1B80B75B16DF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202" name="Text Box 11">
          <a:extLst>
            <a:ext uri="{FF2B5EF4-FFF2-40B4-BE49-F238E27FC236}">
              <a16:creationId xmlns:a16="http://schemas.microsoft.com/office/drawing/2014/main" id="{C768F73D-F225-4353-8596-1B15205D52BE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03" name="Text Box 65">
          <a:extLst>
            <a:ext uri="{FF2B5EF4-FFF2-40B4-BE49-F238E27FC236}">
              <a16:creationId xmlns:a16="http://schemas.microsoft.com/office/drawing/2014/main" id="{C4FDF9B5-7D53-4516-9259-4DC3227D3E2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04" name="Text Box 91">
          <a:extLst>
            <a:ext uri="{FF2B5EF4-FFF2-40B4-BE49-F238E27FC236}">
              <a16:creationId xmlns:a16="http://schemas.microsoft.com/office/drawing/2014/main" id="{F745AFE1-46DC-41C7-A738-250760CC871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05" name="Text Box 65">
          <a:extLst>
            <a:ext uri="{FF2B5EF4-FFF2-40B4-BE49-F238E27FC236}">
              <a16:creationId xmlns:a16="http://schemas.microsoft.com/office/drawing/2014/main" id="{9232F43F-AD27-4661-AE7F-0FCF7AD1DFC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06" name="Text Box 91">
          <a:extLst>
            <a:ext uri="{FF2B5EF4-FFF2-40B4-BE49-F238E27FC236}">
              <a16:creationId xmlns:a16="http://schemas.microsoft.com/office/drawing/2014/main" id="{A4EC505F-5419-46D6-B382-0BB0E8F8E39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07" name="Text Box 46">
          <a:extLst>
            <a:ext uri="{FF2B5EF4-FFF2-40B4-BE49-F238E27FC236}">
              <a16:creationId xmlns:a16="http://schemas.microsoft.com/office/drawing/2014/main" id="{338B73A7-833B-4A50-B1B4-D949E72C492D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08" name="Text Box 43">
          <a:extLst>
            <a:ext uri="{FF2B5EF4-FFF2-40B4-BE49-F238E27FC236}">
              <a16:creationId xmlns:a16="http://schemas.microsoft.com/office/drawing/2014/main" id="{48B545CC-BDD2-4AFB-B039-CF6CB6780D8F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09" name="Text Box 68">
          <a:extLst>
            <a:ext uri="{FF2B5EF4-FFF2-40B4-BE49-F238E27FC236}">
              <a16:creationId xmlns:a16="http://schemas.microsoft.com/office/drawing/2014/main" id="{3BBB570D-5101-4374-84AF-81A263F0837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0" name="Text Box 69">
          <a:extLst>
            <a:ext uri="{FF2B5EF4-FFF2-40B4-BE49-F238E27FC236}">
              <a16:creationId xmlns:a16="http://schemas.microsoft.com/office/drawing/2014/main" id="{570DFD58-553A-4178-82ED-127A885EEF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1" name="Text Box 70">
          <a:extLst>
            <a:ext uri="{FF2B5EF4-FFF2-40B4-BE49-F238E27FC236}">
              <a16:creationId xmlns:a16="http://schemas.microsoft.com/office/drawing/2014/main" id="{2B254031-9D95-43E1-BA3D-9043A701107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2" name="Text Box 71">
          <a:extLst>
            <a:ext uri="{FF2B5EF4-FFF2-40B4-BE49-F238E27FC236}">
              <a16:creationId xmlns:a16="http://schemas.microsoft.com/office/drawing/2014/main" id="{7B53D059-22EE-48EF-836B-A532E151986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3" name="Text Box 72">
          <a:extLst>
            <a:ext uri="{FF2B5EF4-FFF2-40B4-BE49-F238E27FC236}">
              <a16:creationId xmlns:a16="http://schemas.microsoft.com/office/drawing/2014/main" id="{07EF209F-A281-474D-BA0E-D4D0AFF9085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4" name="Text Box 73">
          <a:extLst>
            <a:ext uri="{FF2B5EF4-FFF2-40B4-BE49-F238E27FC236}">
              <a16:creationId xmlns:a16="http://schemas.microsoft.com/office/drawing/2014/main" id="{A78CFDB0-F140-436A-83F1-0108BA99CFE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15" name="Text Box 46">
          <a:extLst>
            <a:ext uri="{FF2B5EF4-FFF2-40B4-BE49-F238E27FC236}">
              <a16:creationId xmlns:a16="http://schemas.microsoft.com/office/drawing/2014/main" id="{DE4D3B7F-26A3-485B-846F-5286F42F62A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16" name="Text Box 43">
          <a:extLst>
            <a:ext uri="{FF2B5EF4-FFF2-40B4-BE49-F238E27FC236}">
              <a16:creationId xmlns:a16="http://schemas.microsoft.com/office/drawing/2014/main" id="{29C42FE1-3885-4900-AD2A-FF7E3A64E00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17" name="Text Box 46">
          <a:extLst>
            <a:ext uri="{FF2B5EF4-FFF2-40B4-BE49-F238E27FC236}">
              <a16:creationId xmlns:a16="http://schemas.microsoft.com/office/drawing/2014/main" id="{B8EE19AA-91F8-4DEE-8786-DEFAC60DD3F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18" name="Text Box 43">
          <a:extLst>
            <a:ext uri="{FF2B5EF4-FFF2-40B4-BE49-F238E27FC236}">
              <a16:creationId xmlns:a16="http://schemas.microsoft.com/office/drawing/2014/main" id="{A8A13A8B-5FF1-4FE9-8FB7-8EA385AF577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19" name="Text Box 68">
          <a:extLst>
            <a:ext uri="{FF2B5EF4-FFF2-40B4-BE49-F238E27FC236}">
              <a16:creationId xmlns:a16="http://schemas.microsoft.com/office/drawing/2014/main" id="{63CDA90B-5518-405F-8335-F5E43A339CF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20" name="Text Box 69">
          <a:extLst>
            <a:ext uri="{FF2B5EF4-FFF2-40B4-BE49-F238E27FC236}">
              <a16:creationId xmlns:a16="http://schemas.microsoft.com/office/drawing/2014/main" id="{73C1D38C-4C72-45FE-A732-449082EA2D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21" name="Text Box 70">
          <a:extLst>
            <a:ext uri="{FF2B5EF4-FFF2-40B4-BE49-F238E27FC236}">
              <a16:creationId xmlns:a16="http://schemas.microsoft.com/office/drawing/2014/main" id="{5BEFD0A3-186A-4A3A-AB02-F0D9BD73CB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22" name="Text Box 71">
          <a:extLst>
            <a:ext uri="{FF2B5EF4-FFF2-40B4-BE49-F238E27FC236}">
              <a16:creationId xmlns:a16="http://schemas.microsoft.com/office/drawing/2014/main" id="{0C4B09E0-1166-48D0-A836-F9BBF1567BA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23" name="Text Box 72">
          <a:extLst>
            <a:ext uri="{FF2B5EF4-FFF2-40B4-BE49-F238E27FC236}">
              <a16:creationId xmlns:a16="http://schemas.microsoft.com/office/drawing/2014/main" id="{8B38F67B-3352-40C8-89A9-DEE2403EBFA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24" name="Text Box 73">
          <a:extLst>
            <a:ext uri="{FF2B5EF4-FFF2-40B4-BE49-F238E27FC236}">
              <a16:creationId xmlns:a16="http://schemas.microsoft.com/office/drawing/2014/main" id="{5C510A22-FD50-4887-A9A4-B8E720935AD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25" name="Text Box 46">
          <a:extLst>
            <a:ext uri="{FF2B5EF4-FFF2-40B4-BE49-F238E27FC236}">
              <a16:creationId xmlns:a16="http://schemas.microsoft.com/office/drawing/2014/main" id="{09A0962C-AC5B-4DFA-8544-9891EC6D2FA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26" name="Text Box 43">
          <a:extLst>
            <a:ext uri="{FF2B5EF4-FFF2-40B4-BE49-F238E27FC236}">
              <a16:creationId xmlns:a16="http://schemas.microsoft.com/office/drawing/2014/main" id="{90C18C49-8401-472F-9A8A-9F62A6CDEF9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27" name="Text Box 46">
          <a:extLst>
            <a:ext uri="{FF2B5EF4-FFF2-40B4-BE49-F238E27FC236}">
              <a16:creationId xmlns:a16="http://schemas.microsoft.com/office/drawing/2014/main" id="{090ECE8A-BDDE-47B9-AD1D-C55456716AE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28" name="Text Box 43">
          <a:extLst>
            <a:ext uri="{FF2B5EF4-FFF2-40B4-BE49-F238E27FC236}">
              <a16:creationId xmlns:a16="http://schemas.microsoft.com/office/drawing/2014/main" id="{A9C7C2ED-45DA-43A0-85FB-49D9DF78F33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29" name="Text Box 68">
          <a:extLst>
            <a:ext uri="{FF2B5EF4-FFF2-40B4-BE49-F238E27FC236}">
              <a16:creationId xmlns:a16="http://schemas.microsoft.com/office/drawing/2014/main" id="{D900E55D-870C-4BB6-B8F3-7BD7847D024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30" name="Text Box 69">
          <a:extLst>
            <a:ext uri="{FF2B5EF4-FFF2-40B4-BE49-F238E27FC236}">
              <a16:creationId xmlns:a16="http://schemas.microsoft.com/office/drawing/2014/main" id="{69CFF917-3995-43E0-A40C-383CE4EAB80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31" name="Text Box 70">
          <a:extLst>
            <a:ext uri="{FF2B5EF4-FFF2-40B4-BE49-F238E27FC236}">
              <a16:creationId xmlns:a16="http://schemas.microsoft.com/office/drawing/2014/main" id="{A1F99D32-BCA1-49CD-AD24-AEA3DE84B7B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32" name="Text Box 71">
          <a:extLst>
            <a:ext uri="{FF2B5EF4-FFF2-40B4-BE49-F238E27FC236}">
              <a16:creationId xmlns:a16="http://schemas.microsoft.com/office/drawing/2014/main" id="{06C8779A-65E8-49B3-B00F-C1A3670F057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33" name="Text Box 72">
          <a:extLst>
            <a:ext uri="{FF2B5EF4-FFF2-40B4-BE49-F238E27FC236}">
              <a16:creationId xmlns:a16="http://schemas.microsoft.com/office/drawing/2014/main" id="{ACDEBC21-89E4-4747-A138-2438D9D4797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34" name="Text Box 73">
          <a:extLst>
            <a:ext uri="{FF2B5EF4-FFF2-40B4-BE49-F238E27FC236}">
              <a16:creationId xmlns:a16="http://schemas.microsoft.com/office/drawing/2014/main" id="{45B8E573-8A65-499D-A1FA-624E2AFF9E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35" name="Text Box 46">
          <a:extLst>
            <a:ext uri="{FF2B5EF4-FFF2-40B4-BE49-F238E27FC236}">
              <a16:creationId xmlns:a16="http://schemas.microsoft.com/office/drawing/2014/main" id="{71357C3E-E4CD-4B9D-BB08-08388041701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36" name="Text Box 43">
          <a:extLst>
            <a:ext uri="{FF2B5EF4-FFF2-40B4-BE49-F238E27FC236}">
              <a16:creationId xmlns:a16="http://schemas.microsoft.com/office/drawing/2014/main" id="{6D1B3709-9ED9-4576-8834-9517C6DD595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5DF15033-787D-43DE-BBCA-6004D495FF8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38" name="Text Box 43">
          <a:extLst>
            <a:ext uri="{FF2B5EF4-FFF2-40B4-BE49-F238E27FC236}">
              <a16:creationId xmlns:a16="http://schemas.microsoft.com/office/drawing/2014/main" id="{FB753B8B-CAE7-4724-857E-06AD73E13F3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39" name="Text Box 65">
          <a:extLst>
            <a:ext uri="{FF2B5EF4-FFF2-40B4-BE49-F238E27FC236}">
              <a16:creationId xmlns:a16="http://schemas.microsoft.com/office/drawing/2014/main" id="{8EC2B307-CF0C-4561-8E3F-449548DEAB4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40" name="Text Box 91">
          <a:extLst>
            <a:ext uri="{FF2B5EF4-FFF2-40B4-BE49-F238E27FC236}">
              <a16:creationId xmlns:a16="http://schemas.microsoft.com/office/drawing/2014/main" id="{505B9BED-49E6-4BBC-877F-8F704ABD4FC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41" name="Text Box 65">
          <a:extLst>
            <a:ext uri="{FF2B5EF4-FFF2-40B4-BE49-F238E27FC236}">
              <a16:creationId xmlns:a16="http://schemas.microsoft.com/office/drawing/2014/main" id="{921A7DD3-E0D3-4BA7-BE4B-D9BFC85D96B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42" name="Text Box 46">
          <a:extLst>
            <a:ext uri="{FF2B5EF4-FFF2-40B4-BE49-F238E27FC236}">
              <a16:creationId xmlns:a16="http://schemas.microsoft.com/office/drawing/2014/main" id="{3F93D4D3-42A1-4373-B607-AAB312B97D6B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43" name="Text Box 43">
          <a:extLst>
            <a:ext uri="{FF2B5EF4-FFF2-40B4-BE49-F238E27FC236}">
              <a16:creationId xmlns:a16="http://schemas.microsoft.com/office/drawing/2014/main" id="{185D25F1-CB0A-481E-97BC-ABA38D7E8CF6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4" name="Text Box 68">
          <a:extLst>
            <a:ext uri="{FF2B5EF4-FFF2-40B4-BE49-F238E27FC236}">
              <a16:creationId xmlns:a16="http://schemas.microsoft.com/office/drawing/2014/main" id="{CDF16B15-9B2C-4B44-8A3A-EE0079F41FB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5" name="Text Box 69">
          <a:extLst>
            <a:ext uri="{FF2B5EF4-FFF2-40B4-BE49-F238E27FC236}">
              <a16:creationId xmlns:a16="http://schemas.microsoft.com/office/drawing/2014/main" id="{749DC18A-780E-4DA4-9E50-4D47918DFDC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6" name="Text Box 70">
          <a:extLst>
            <a:ext uri="{FF2B5EF4-FFF2-40B4-BE49-F238E27FC236}">
              <a16:creationId xmlns:a16="http://schemas.microsoft.com/office/drawing/2014/main" id="{6582E933-C2C7-4A6A-A276-BEBBABDB260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7" name="Text Box 71">
          <a:extLst>
            <a:ext uri="{FF2B5EF4-FFF2-40B4-BE49-F238E27FC236}">
              <a16:creationId xmlns:a16="http://schemas.microsoft.com/office/drawing/2014/main" id="{2632E089-FE41-4CFB-8165-D366B198977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8" name="Text Box 72">
          <a:extLst>
            <a:ext uri="{FF2B5EF4-FFF2-40B4-BE49-F238E27FC236}">
              <a16:creationId xmlns:a16="http://schemas.microsoft.com/office/drawing/2014/main" id="{C9504F4F-4AF8-4225-BFF5-07F2698A678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49" name="Text Box 73">
          <a:extLst>
            <a:ext uri="{FF2B5EF4-FFF2-40B4-BE49-F238E27FC236}">
              <a16:creationId xmlns:a16="http://schemas.microsoft.com/office/drawing/2014/main" id="{4CFFBACC-345C-425E-8891-6E1CDA66F42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50" name="Text Box 46">
          <a:extLst>
            <a:ext uri="{FF2B5EF4-FFF2-40B4-BE49-F238E27FC236}">
              <a16:creationId xmlns:a16="http://schemas.microsoft.com/office/drawing/2014/main" id="{460DFD44-78D3-48D7-B561-9073D57DEDF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51" name="Text Box 43">
          <a:extLst>
            <a:ext uri="{FF2B5EF4-FFF2-40B4-BE49-F238E27FC236}">
              <a16:creationId xmlns:a16="http://schemas.microsoft.com/office/drawing/2014/main" id="{C86F3838-9925-4F8E-ABCB-7C222B27F97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52" name="Text Box 46">
          <a:extLst>
            <a:ext uri="{FF2B5EF4-FFF2-40B4-BE49-F238E27FC236}">
              <a16:creationId xmlns:a16="http://schemas.microsoft.com/office/drawing/2014/main" id="{B19E3D8E-D413-417A-8C5D-4E423CD15B7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53" name="Text Box 43">
          <a:extLst>
            <a:ext uri="{FF2B5EF4-FFF2-40B4-BE49-F238E27FC236}">
              <a16:creationId xmlns:a16="http://schemas.microsoft.com/office/drawing/2014/main" id="{AAF8AE43-7AD8-4E46-8590-BE30A636EDA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4" name="Text Box 68">
          <a:extLst>
            <a:ext uri="{FF2B5EF4-FFF2-40B4-BE49-F238E27FC236}">
              <a16:creationId xmlns:a16="http://schemas.microsoft.com/office/drawing/2014/main" id="{134498E3-C343-4EE8-9AD8-411977BD72A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5" name="Text Box 69">
          <a:extLst>
            <a:ext uri="{FF2B5EF4-FFF2-40B4-BE49-F238E27FC236}">
              <a16:creationId xmlns:a16="http://schemas.microsoft.com/office/drawing/2014/main" id="{35D5C5EA-1879-4698-9C21-3D512F37EE3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6" name="Text Box 70">
          <a:extLst>
            <a:ext uri="{FF2B5EF4-FFF2-40B4-BE49-F238E27FC236}">
              <a16:creationId xmlns:a16="http://schemas.microsoft.com/office/drawing/2014/main" id="{779525AF-FC23-496E-B137-9504B9C2292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7" name="Text Box 71">
          <a:extLst>
            <a:ext uri="{FF2B5EF4-FFF2-40B4-BE49-F238E27FC236}">
              <a16:creationId xmlns:a16="http://schemas.microsoft.com/office/drawing/2014/main" id="{B32CFD5E-18F4-4B2D-937A-3BE51E30E0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8" name="Text Box 72">
          <a:extLst>
            <a:ext uri="{FF2B5EF4-FFF2-40B4-BE49-F238E27FC236}">
              <a16:creationId xmlns:a16="http://schemas.microsoft.com/office/drawing/2014/main" id="{DF4CE016-369A-4982-8DA4-DFB74090D30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59" name="Text Box 73">
          <a:extLst>
            <a:ext uri="{FF2B5EF4-FFF2-40B4-BE49-F238E27FC236}">
              <a16:creationId xmlns:a16="http://schemas.microsoft.com/office/drawing/2014/main" id="{479A4343-62CE-4F0B-9016-F4CEBDC835A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60" name="Text Box 46">
          <a:extLst>
            <a:ext uri="{FF2B5EF4-FFF2-40B4-BE49-F238E27FC236}">
              <a16:creationId xmlns:a16="http://schemas.microsoft.com/office/drawing/2014/main" id="{33469046-76BC-4295-ABE7-19FD65132C0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61" name="Text Box 43">
          <a:extLst>
            <a:ext uri="{FF2B5EF4-FFF2-40B4-BE49-F238E27FC236}">
              <a16:creationId xmlns:a16="http://schemas.microsoft.com/office/drawing/2014/main" id="{79D40D91-0FF6-4D04-A64D-030E456E3EF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62" name="Text Box 46">
          <a:extLst>
            <a:ext uri="{FF2B5EF4-FFF2-40B4-BE49-F238E27FC236}">
              <a16:creationId xmlns:a16="http://schemas.microsoft.com/office/drawing/2014/main" id="{1A665990-EA08-42EC-91A6-3CF4A88EE98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63" name="Text Box 43">
          <a:extLst>
            <a:ext uri="{FF2B5EF4-FFF2-40B4-BE49-F238E27FC236}">
              <a16:creationId xmlns:a16="http://schemas.microsoft.com/office/drawing/2014/main" id="{9144F786-6F24-46ED-A107-AA12E56D571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4" name="Text Box 68">
          <a:extLst>
            <a:ext uri="{FF2B5EF4-FFF2-40B4-BE49-F238E27FC236}">
              <a16:creationId xmlns:a16="http://schemas.microsoft.com/office/drawing/2014/main" id="{1A312904-1F6E-425F-82EF-69C09A0DCF3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5" name="Text Box 69">
          <a:extLst>
            <a:ext uri="{FF2B5EF4-FFF2-40B4-BE49-F238E27FC236}">
              <a16:creationId xmlns:a16="http://schemas.microsoft.com/office/drawing/2014/main" id="{0844E7CD-46BA-4B2F-93A3-7CDB2491B98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6" name="Text Box 70">
          <a:extLst>
            <a:ext uri="{FF2B5EF4-FFF2-40B4-BE49-F238E27FC236}">
              <a16:creationId xmlns:a16="http://schemas.microsoft.com/office/drawing/2014/main" id="{77B6EA1B-CB56-41A7-8408-8990E3DE69C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7" name="Text Box 71">
          <a:extLst>
            <a:ext uri="{FF2B5EF4-FFF2-40B4-BE49-F238E27FC236}">
              <a16:creationId xmlns:a16="http://schemas.microsoft.com/office/drawing/2014/main" id="{A11F0FC4-C87D-48BA-B6E0-9D9F594EE9A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8" name="Text Box 72">
          <a:extLst>
            <a:ext uri="{FF2B5EF4-FFF2-40B4-BE49-F238E27FC236}">
              <a16:creationId xmlns:a16="http://schemas.microsoft.com/office/drawing/2014/main" id="{AA483035-8871-4D82-A42D-E755F929E25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69" name="Text Box 73">
          <a:extLst>
            <a:ext uri="{FF2B5EF4-FFF2-40B4-BE49-F238E27FC236}">
              <a16:creationId xmlns:a16="http://schemas.microsoft.com/office/drawing/2014/main" id="{5F7A41BB-7BEF-4477-B5D1-F2B1400919A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70" name="Text Box 46">
          <a:extLst>
            <a:ext uri="{FF2B5EF4-FFF2-40B4-BE49-F238E27FC236}">
              <a16:creationId xmlns:a16="http://schemas.microsoft.com/office/drawing/2014/main" id="{F38EE358-6FB7-4FAE-8EB4-DEA3F0BE352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71" name="Text Box 43">
          <a:extLst>
            <a:ext uri="{FF2B5EF4-FFF2-40B4-BE49-F238E27FC236}">
              <a16:creationId xmlns:a16="http://schemas.microsoft.com/office/drawing/2014/main" id="{5D61DC04-4C8F-48F6-B7BC-0B463A9D53B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72" name="Text Box 46">
          <a:extLst>
            <a:ext uri="{FF2B5EF4-FFF2-40B4-BE49-F238E27FC236}">
              <a16:creationId xmlns:a16="http://schemas.microsoft.com/office/drawing/2014/main" id="{D045B52A-A8E9-4E60-80C2-52BF2456D6E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73" name="Text Box 43">
          <a:extLst>
            <a:ext uri="{FF2B5EF4-FFF2-40B4-BE49-F238E27FC236}">
              <a16:creationId xmlns:a16="http://schemas.microsoft.com/office/drawing/2014/main" id="{1A8F12B6-EF63-4E7C-947C-96BDB02D6F6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74" name="Text Box 65">
          <a:extLst>
            <a:ext uri="{FF2B5EF4-FFF2-40B4-BE49-F238E27FC236}">
              <a16:creationId xmlns:a16="http://schemas.microsoft.com/office/drawing/2014/main" id="{4979D3F5-2EA4-413B-8D3A-C4F6D39CA04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75" name="Text Box 91">
          <a:extLst>
            <a:ext uri="{FF2B5EF4-FFF2-40B4-BE49-F238E27FC236}">
              <a16:creationId xmlns:a16="http://schemas.microsoft.com/office/drawing/2014/main" id="{AC999595-0DEB-4D9A-B93D-AEBD908AB38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276" name="Text Box 65">
          <a:extLst>
            <a:ext uri="{FF2B5EF4-FFF2-40B4-BE49-F238E27FC236}">
              <a16:creationId xmlns:a16="http://schemas.microsoft.com/office/drawing/2014/main" id="{4C4A59DD-5D3D-4B64-AE5F-715D816F6DE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77" name="Text Box 46">
          <a:extLst>
            <a:ext uri="{FF2B5EF4-FFF2-40B4-BE49-F238E27FC236}">
              <a16:creationId xmlns:a16="http://schemas.microsoft.com/office/drawing/2014/main" id="{2C20B14F-05D0-41DC-B7A7-E915CB1023D9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278" name="Text Box 43">
          <a:extLst>
            <a:ext uri="{FF2B5EF4-FFF2-40B4-BE49-F238E27FC236}">
              <a16:creationId xmlns:a16="http://schemas.microsoft.com/office/drawing/2014/main" id="{E51A546D-155B-46B2-B76D-FDE17E944EA8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79" name="Text Box 68">
          <a:extLst>
            <a:ext uri="{FF2B5EF4-FFF2-40B4-BE49-F238E27FC236}">
              <a16:creationId xmlns:a16="http://schemas.microsoft.com/office/drawing/2014/main" id="{9F15BC3A-1FDF-4B67-9FEB-0927D7E12EE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0" name="Text Box 69">
          <a:extLst>
            <a:ext uri="{FF2B5EF4-FFF2-40B4-BE49-F238E27FC236}">
              <a16:creationId xmlns:a16="http://schemas.microsoft.com/office/drawing/2014/main" id="{D9FDC4D6-BEF7-4B2C-8C2C-0B251A635CD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1" name="Text Box 70">
          <a:extLst>
            <a:ext uri="{FF2B5EF4-FFF2-40B4-BE49-F238E27FC236}">
              <a16:creationId xmlns:a16="http://schemas.microsoft.com/office/drawing/2014/main" id="{107B62BD-D53B-4A15-A733-2F510FD3678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2" name="Text Box 71">
          <a:extLst>
            <a:ext uri="{FF2B5EF4-FFF2-40B4-BE49-F238E27FC236}">
              <a16:creationId xmlns:a16="http://schemas.microsoft.com/office/drawing/2014/main" id="{66BA4D83-F0EC-40F7-907E-2717F78CDBD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3" name="Text Box 72">
          <a:extLst>
            <a:ext uri="{FF2B5EF4-FFF2-40B4-BE49-F238E27FC236}">
              <a16:creationId xmlns:a16="http://schemas.microsoft.com/office/drawing/2014/main" id="{3346688A-4B3C-4F67-8657-A20782C6259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4" name="Text Box 73">
          <a:extLst>
            <a:ext uri="{FF2B5EF4-FFF2-40B4-BE49-F238E27FC236}">
              <a16:creationId xmlns:a16="http://schemas.microsoft.com/office/drawing/2014/main" id="{EC13D219-8B3B-4A07-9256-DD576F06F06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85" name="Text Box 46">
          <a:extLst>
            <a:ext uri="{FF2B5EF4-FFF2-40B4-BE49-F238E27FC236}">
              <a16:creationId xmlns:a16="http://schemas.microsoft.com/office/drawing/2014/main" id="{9D416A62-8032-4C63-A545-D958D91C554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86" name="Text Box 43">
          <a:extLst>
            <a:ext uri="{FF2B5EF4-FFF2-40B4-BE49-F238E27FC236}">
              <a16:creationId xmlns:a16="http://schemas.microsoft.com/office/drawing/2014/main" id="{D0488DDC-F4F6-4EB5-BD69-DE63CC8B35D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87" name="Text Box 46">
          <a:extLst>
            <a:ext uri="{FF2B5EF4-FFF2-40B4-BE49-F238E27FC236}">
              <a16:creationId xmlns:a16="http://schemas.microsoft.com/office/drawing/2014/main" id="{289AAC96-DB4B-4B13-8427-59EC13EDD40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88" name="Text Box 43">
          <a:extLst>
            <a:ext uri="{FF2B5EF4-FFF2-40B4-BE49-F238E27FC236}">
              <a16:creationId xmlns:a16="http://schemas.microsoft.com/office/drawing/2014/main" id="{909EFD39-8EB9-4513-836D-D30EBDB7217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89" name="Text Box 68">
          <a:extLst>
            <a:ext uri="{FF2B5EF4-FFF2-40B4-BE49-F238E27FC236}">
              <a16:creationId xmlns:a16="http://schemas.microsoft.com/office/drawing/2014/main" id="{17CB9049-A888-4B08-ADBC-D1B7402870A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90" name="Text Box 69">
          <a:extLst>
            <a:ext uri="{FF2B5EF4-FFF2-40B4-BE49-F238E27FC236}">
              <a16:creationId xmlns:a16="http://schemas.microsoft.com/office/drawing/2014/main" id="{FFB69384-A8A6-4E72-B7C8-5F5A3F155B4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91" name="Text Box 70">
          <a:extLst>
            <a:ext uri="{FF2B5EF4-FFF2-40B4-BE49-F238E27FC236}">
              <a16:creationId xmlns:a16="http://schemas.microsoft.com/office/drawing/2014/main" id="{4179597C-6081-4B9D-9A83-0D4FBD7F01B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92" name="Text Box 71">
          <a:extLst>
            <a:ext uri="{FF2B5EF4-FFF2-40B4-BE49-F238E27FC236}">
              <a16:creationId xmlns:a16="http://schemas.microsoft.com/office/drawing/2014/main" id="{15FA27AC-9048-4B00-900F-6409A474D68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93" name="Text Box 72">
          <a:extLst>
            <a:ext uri="{FF2B5EF4-FFF2-40B4-BE49-F238E27FC236}">
              <a16:creationId xmlns:a16="http://schemas.microsoft.com/office/drawing/2014/main" id="{F601AC97-1C3C-421D-90CD-DCDE87C8C07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294" name="Text Box 73">
          <a:extLst>
            <a:ext uri="{FF2B5EF4-FFF2-40B4-BE49-F238E27FC236}">
              <a16:creationId xmlns:a16="http://schemas.microsoft.com/office/drawing/2014/main" id="{DF78116C-B360-4BD6-8706-4770D9629C8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95" name="Text Box 46">
          <a:extLst>
            <a:ext uri="{FF2B5EF4-FFF2-40B4-BE49-F238E27FC236}">
              <a16:creationId xmlns:a16="http://schemas.microsoft.com/office/drawing/2014/main" id="{EF759C76-EFAF-49E4-9F5D-A8A34544B89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96" name="Text Box 43">
          <a:extLst>
            <a:ext uri="{FF2B5EF4-FFF2-40B4-BE49-F238E27FC236}">
              <a16:creationId xmlns:a16="http://schemas.microsoft.com/office/drawing/2014/main" id="{3B0CB3E8-FDAD-4C72-9E3E-D19F3E0EFFD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D07650D1-0948-472C-9DAD-200A76FD768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298" name="Text Box 43">
          <a:extLst>
            <a:ext uri="{FF2B5EF4-FFF2-40B4-BE49-F238E27FC236}">
              <a16:creationId xmlns:a16="http://schemas.microsoft.com/office/drawing/2014/main" id="{02EE3B65-BE74-48D9-94A4-AD4045DAC6E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299" name="Text Box 68">
          <a:extLst>
            <a:ext uri="{FF2B5EF4-FFF2-40B4-BE49-F238E27FC236}">
              <a16:creationId xmlns:a16="http://schemas.microsoft.com/office/drawing/2014/main" id="{618C09FA-B52C-4E2F-B88F-3D43E46A463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00" name="Text Box 69">
          <a:extLst>
            <a:ext uri="{FF2B5EF4-FFF2-40B4-BE49-F238E27FC236}">
              <a16:creationId xmlns:a16="http://schemas.microsoft.com/office/drawing/2014/main" id="{32B191F6-B3A8-4ED3-8F85-7F892A27867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01" name="Text Box 70">
          <a:extLst>
            <a:ext uri="{FF2B5EF4-FFF2-40B4-BE49-F238E27FC236}">
              <a16:creationId xmlns:a16="http://schemas.microsoft.com/office/drawing/2014/main" id="{645CB2C5-87E4-4C30-B729-E6B3AE2D099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02" name="Text Box 71">
          <a:extLst>
            <a:ext uri="{FF2B5EF4-FFF2-40B4-BE49-F238E27FC236}">
              <a16:creationId xmlns:a16="http://schemas.microsoft.com/office/drawing/2014/main" id="{28AD05AE-E2C2-4C2B-9A6C-1172D7F3840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03" name="Text Box 72">
          <a:extLst>
            <a:ext uri="{FF2B5EF4-FFF2-40B4-BE49-F238E27FC236}">
              <a16:creationId xmlns:a16="http://schemas.microsoft.com/office/drawing/2014/main" id="{96E079B2-F377-4F2F-8702-E18309FC830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04" name="Text Box 73">
          <a:extLst>
            <a:ext uri="{FF2B5EF4-FFF2-40B4-BE49-F238E27FC236}">
              <a16:creationId xmlns:a16="http://schemas.microsoft.com/office/drawing/2014/main" id="{867E1A50-B6DC-4E34-BC6E-449A07AC140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94E430C8-DBB6-4BB7-BBBA-9DD3D9A1565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06" name="Text Box 43">
          <a:extLst>
            <a:ext uri="{FF2B5EF4-FFF2-40B4-BE49-F238E27FC236}">
              <a16:creationId xmlns:a16="http://schemas.microsoft.com/office/drawing/2014/main" id="{EF21C878-85CB-4C5F-B41F-CD4F026E53C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07" name="Text Box 46">
          <a:extLst>
            <a:ext uri="{FF2B5EF4-FFF2-40B4-BE49-F238E27FC236}">
              <a16:creationId xmlns:a16="http://schemas.microsoft.com/office/drawing/2014/main" id="{C4FA4AD8-5744-4AA2-A490-4559B98731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08" name="Text Box 43">
          <a:extLst>
            <a:ext uri="{FF2B5EF4-FFF2-40B4-BE49-F238E27FC236}">
              <a16:creationId xmlns:a16="http://schemas.microsoft.com/office/drawing/2014/main" id="{0D11BA28-3377-470E-9089-91D6636B6BE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09" name="Text Box 10">
          <a:extLst>
            <a:ext uri="{FF2B5EF4-FFF2-40B4-BE49-F238E27FC236}">
              <a16:creationId xmlns:a16="http://schemas.microsoft.com/office/drawing/2014/main" id="{3C3A07ED-3B34-4773-8975-79AF0A8648F1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10" name="Text Box 11">
          <a:extLst>
            <a:ext uri="{FF2B5EF4-FFF2-40B4-BE49-F238E27FC236}">
              <a16:creationId xmlns:a16="http://schemas.microsoft.com/office/drawing/2014/main" id="{8EA196AE-20C6-4214-9D80-6BDBB012D3EE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11" name="Text Box 65">
          <a:extLst>
            <a:ext uri="{FF2B5EF4-FFF2-40B4-BE49-F238E27FC236}">
              <a16:creationId xmlns:a16="http://schemas.microsoft.com/office/drawing/2014/main" id="{AF650651-55B4-4CFB-A273-7122D047687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12" name="Text Box 91">
          <a:extLst>
            <a:ext uri="{FF2B5EF4-FFF2-40B4-BE49-F238E27FC236}">
              <a16:creationId xmlns:a16="http://schemas.microsoft.com/office/drawing/2014/main" id="{5F676AA6-7EBE-4D58-A4E1-FD9C3E0AE7E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13" name="Text Box 65">
          <a:extLst>
            <a:ext uri="{FF2B5EF4-FFF2-40B4-BE49-F238E27FC236}">
              <a16:creationId xmlns:a16="http://schemas.microsoft.com/office/drawing/2014/main" id="{6338C480-B9A3-4125-ABF8-DDB9EC4DF4E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14" name="Text Box 91">
          <a:extLst>
            <a:ext uri="{FF2B5EF4-FFF2-40B4-BE49-F238E27FC236}">
              <a16:creationId xmlns:a16="http://schemas.microsoft.com/office/drawing/2014/main" id="{D9A9B671-8E9F-40AD-8454-AADA402FFC1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15" name="Text Box 46">
          <a:extLst>
            <a:ext uri="{FF2B5EF4-FFF2-40B4-BE49-F238E27FC236}">
              <a16:creationId xmlns:a16="http://schemas.microsoft.com/office/drawing/2014/main" id="{F07F45C1-CDBA-4E88-B945-FFFAA7BDC623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16" name="Text Box 43">
          <a:extLst>
            <a:ext uri="{FF2B5EF4-FFF2-40B4-BE49-F238E27FC236}">
              <a16:creationId xmlns:a16="http://schemas.microsoft.com/office/drawing/2014/main" id="{50C528B2-4E48-4127-9A40-A8C5B11C0874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17" name="Text Box 68">
          <a:extLst>
            <a:ext uri="{FF2B5EF4-FFF2-40B4-BE49-F238E27FC236}">
              <a16:creationId xmlns:a16="http://schemas.microsoft.com/office/drawing/2014/main" id="{BA6223A3-F5D0-4FEB-8A05-EFE5F407C27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18" name="Text Box 69">
          <a:extLst>
            <a:ext uri="{FF2B5EF4-FFF2-40B4-BE49-F238E27FC236}">
              <a16:creationId xmlns:a16="http://schemas.microsoft.com/office/drawing/2014/main" id="{986ABBED-DF06-4B9A-81FE-29AE4B14AB5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19" name="Text Box 70">
          <a:extLst>
            <a:ext uri="{FF2B5EF4-FFF2-40B4-BE49-F238E27FC236}">
              <a16:creationId xmlns:a16="http://schemas.microsoft.com/office/drawing/2014/main" id="{41315E47-BB15-4986-939D-C4B3AD5B9F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0" name="Text Box 71">
          <a:extLst>
            <a:ext uri="{FF2B5EF4-FFF2-40B4-BE49-F238E27FC236}">
              <a16:creationId xmlns:a16="http://schemas.microsoft.com/office/drawing/2014/main" id="{9F748C3F-1D8B-4A0E-BFD1-DDED2288248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1" name="Text Box 72">
          <a:extLst>
            <a:ext uri="{FF2B5EF4-FFF2-40B4-BE49-F238E27FC236}">
              <a16:creationId xmlns:a16="http://schemas.microsoft.com/office/drawing/2014/main" id="{5734ED13-55F9-4EA0-8914-602B7BF64E8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2" name="Text Box 73">
          <a:extLst>
            <a:ext uri="{FF2B5EF4-FFF2-40B4-BE49-F238E27FC236}">
              <a16:creationId xmlns:a16="http://schemas.microsoft.com/office/drawing/2014/main" id="{08C2AAAA-C907-4C91-95CD-55F9CF7885B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CE05D183-48FE-4F8F-83FE-E9996A48E3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24" name="Text Box 43">
          <a:extLst>
            <a:ext uri="{FF2B5EF4-FFF2-40B4-BE49-F238E27FC236}">
              <a16:creationId xmlns:a16="http://schemas.microsoft.com/office/drawing/2014/main" id="{2FE09D6F-2D54-4B50-8BC0-7F26E3E2CE6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25" name="Text Box 46">
          <a:extLst>
            <a:ext uri="{FF2B5EF4-FFF2-40B4-BE49-F238E27FC236}">
              <a16:creationId xmlns:a16="http://schemas.microsoft.com/office/drawing/2014/main" id="{AF161724-1263-42F0-88FB-AE07BB0B847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26" name="Text Box 43">
          <a:extLst>
            <a:ext uri="{FF2B5EF4-FFF2-40B4-BE49-F238E27FC236}">
              <a16:creationId xmlns:a16="http://schemas.microsoft.com/office/drawing/2014/main" id="{C5552892-D434-47B7-AD0D-7390F56CBE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7" name="Text Box 68">
          <a:extLst>
            <a:ext uri="{FF2B5EF4-FFF2-40B4-BE49-F238E27FC236}">
              <a16:creationId xmlns:a16="http://schemas.microsoft.com/office/drawing/2014/main" id="{27E62953-154B-4948-805D-8B19D44576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8" name="Text Box 69">
          <a:extLst>
            <a:ext uri="{FF2B5EF4-FFF2-40B4-BE49-F238E27FC236}">
              <a16:creationId xmlns:a16="http://schemas.microsoft.com/office/drawing/2014/main" id="{FD1A091A-4926-4F21-A336-146FC821110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29" name="Text Box 70">
          <a:extLst>
            <a:ext uri="{FF2B5EF4-FFF2-40B4-BE49-F238E27FC236}">
              <a16:creationId xmlns:a16="http://schemas.microsoft.com/office/drawing/2014/main" id="{12FB8AB4-C828-4C61-81FF-D20A83AF5AB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30" name="Text Box 71">
          <a:extLst>
            <a:ext uri="{FF2B5EF4-FFF2-40B4-BE49-F238E27FC236}">
              <a16:creationId xmlns:a16="http://schemas.microsoft.com/office/drawing/2014/main" id="{8CA85F69-2053-456F-A20C-DA182381DC0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31" name="Text Box 72">
          <a:extLst>
            <a:ext uri="{FF2B5EF4-FFF2-40B4-BE49-F238E27FC236}">
              <a16:creationId xmlns:a16="http://schemas.microsoft.com/office/drawing/2014/main" id="{AEDD18B5-5897-422D-AB64-564533B97F2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32" name="Text Box 73">
          <a:extLst>
            <a:ext uri="{FF2B5EF4-FFF2-40B4-BE49-F238E27FC236}">
              <a16:creationId xmlns:a16="http://schemas.microsoft.com/office/drawing/2014/main" id="{00C0E7A1-4BD4-4AEE-B2DE-26B62E270A1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33" name="Text Box 46">
          <a:extLst>
            <a:ext uri="{FF2B5EF4-FFF2-40B4-BE49-F238E27FC236}">
              <a16:creationId xmlns:a16="http://schemas.microsoft.com/office/drawing/2014/main" id="{DD292DEA-07CB-49A9-9746-6377D538AE6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34" name="Text Box 43">
          <a:extLst>
            <a:ext uri="{FF2B5EF4-FFF2-40B4-BE49-F238E27FC236}">
              <a16:creationId xmlns:a16="http://schemas.microsoft.com/office/drawing/2014/main" id="{CC5FF105-3A75-49CC-89E7-8CB95BE0810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35" name="Text Box 46">
          <a:extLst>
            <a:ext uri="{FF2B5EF4-FFF2-40B4-BE49-F238E27FC236}">
              <a16:creationId xmlns:a16="http://schemas.microsoft.com/office/drawing/2014/main" id="{3D56F879-0178-48D6-B6F9-341E90FA263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36" name="Text Box 43">
          <a:extLst>
            <a:ext uri="{FF2B5EF4-FFF2-40B4-BE49-F238E27FC236}">
              <a16:creationId xmlns:a16="http://schemas.microsoft.com/office/drawing/2014/main" id="{0240F9A8-E1B4-4A88-B92D-4CCA083EB0D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37" name="Text Box 68">
          <a:extLst>
            <a:ext uri="{FF2B5EF4-FFF2-40B4-BE49-F238E27FC236}">
              <a16:creationId xmlns:a16="http://schemas.microsoft.com/office/drawing/2014/main" id="{2673A536-15D7-40E4-997B-CF1AD272AE2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38" name="Text Box 69">
          <a:extLst>
            <a:ext uri="{FF2B5EF4-FFF2-40B4-BE49-F238E27FC236}">
              <a16:creationId xmlns:a16="http://schemas.microsoft.com/office/drawing/2014/main" id="{55CE7007-70BC-4E34-AC82-4E9BD170FCE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39" name="Text Box 70">
          <a:extLst>
            <a:ext uri="{FF2B5EF4-FFF2-40B4-BE49-F238E27FC236}">
              <a16:creationId xmlns:a16="http://schemas.microsoft.com/office/drawing/2014/main" id="{BCD5787F-DC3E-4112-A9B8-BC84B662311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40" name="Text Box 71">
          <a:extLst>
            <a:ext uri="{FF2B5EF4-FFF2-40B4-BE49-F238E27FC236}">
              <a16:creationId xmlns:a16="http://schemas.microsoft.com/office/drawing/2014/main" id="{373E494A-D90F-44F7-9AB1-D4725BD55EF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41" name="Text Box 72">
          <a:extLst>
            <a:ext uri="{FF2B5EF4-FFF2-40B4-BE49-F238E27FC236}">
              <a16:creationId xmlns:a16="http://schemas.microsoft.com/office/drawing/2014/main" id="{8AF2942E-FD91-40A0-BAF9-0E87463C940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42" name="Text Box 73">
          <a:extLst>
            <a:ext uri="{FF2B5EF4-FFF2-40B4-BE49-F238E27FC236}">
              <a16:creationId xmlns:a16="http://schemas.microsoft.com/office/drawing/2014/main" id="{AA38D202-EC79-4C74-B18E-09329743F19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43" name="Text Box 46">
          <a:extLst>
            <a:ext uri="{FF2B5EF4-FFF2-40B4-BE49-F238E27FC236}">
              <a16:creationId xmlns:a16="http://schemas.microsoft.com/office/drawing/2014/main" id="{9A5DECF1-7468-48C2-AB21-B07AF96B060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44" name="Text Box 43">
          <a:extLst>
            <a:ext uri="{FF2B5EF4-FFF2-40B4-BE49-F238E27FC236}">
              <a16:creationId xmlns:a16="http://schemas.microsoft.com/office/drawing/2014/main" id="{6747D2BC-25C8-46B8-88C1-80418ECDC89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45" name="Text Box 46">
          <a:extLst>
            <a:ext uri="{FF2B5EF4-FFF2-40B4-BE49-F238E27FC236}">
              <a16:creationId xmlns:a16="http://schemas.microsoft.com/office/drawing/2014/main" id="{F2548954-A4D6-41E2-A730-267B51C6D97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46" name="Text Box 43">
          <a:extLst>
            <a:ext uri="{FF2B5EF4-FFF2-40B4-BE49-F238E27FC236}">
              <a16:creationId xmlns:a16="http://schemas.microsoft.com/office/drawing/2014/main" id="{AEC93EB5-8BA9-4A6D-A8EF-8D0E6590949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47" name="Text Box 10">
          <a:extLst>
            <a:ext uri="{FF2B5EF4-FFF2-40B4-BE49-F238E27FC236}">
              <a16:creationId xmlns:a16="http://schemas.microsoft.com/office/drawing/2014/main" id="{C8CCCA91-13D3-408A-A581-D9DBD1689B58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48" name="Text Box 11">
          <a:extLst>
            <a:ext uri="{FF2B5EF4-FFF2-40B4-BE49-F238E27FC236}">
              <a16:creationId xmlns:a16="http://schemas.microsoft.com/office/drawing/2014/main" id="{E3D5DD5F-E919-4DC5-A482-50EDFFA54F07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49" name="Text Box 65">
          <a:extLst>
            <a:ext uri="{FF2B5EF4-FFF2-40B4-BE49-F238E27FC236}">
              <a16:creationId xmlns:a16="http://schemas.microsoft.com/office/drawing/2014/main" id="{BF042C5B-74B7-473A-8B83-E469C35A527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50" name="Text Box 91">
          <a:extLst>
            <a:ext uri="{FF2B5EF4-FFF2-40B4-BE49-F238E27FC236}">
              <a16:creationId xmlns:a16="http://schemas.microsoft.com/office/drawing/2014/main" id="{C73CF697-7610-42B1-9FBA-462632D6C89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51" name="Text Box 65">
          <a:extLst>
            <a:ext uri="{FF2B5EF4-FFF2-40B4-BE49-F238E27FC236}">
              <a16:creationId xmlns:a16="http://schemas.microsoft.com/office/drawing/2014/main" id="{10B2D82B-DB84-4ADC-8F3B-C60CA7C8BF8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52" name="Text Box 91">
          <a:extLst>
            <a:ext uri="{FF2B5EF4-FFF2-40B4-BE49-F238E27FC236}">
              <a16:creationId xmlns:a16="http://schemas.microsoft.com/office/drawing/2014/main" id="{86858D6B-DEC7-49DC-97CF-EA7C48BBC78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53" name="Text Box 46">
          <a:extLst>
            <a:ext uri="{FF2B5EF4-FFF2-40B4-BE49-F238E27FC236}">
              <a16:creationId xmlns:a16="http://schemas.microsoft.com/office/drawing/2014/main" id="{106C0E6C-F801-4A8D-97D5-3FD7D2F8206A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54" name="Text Box 43">
          <a:extLst>
            <a:ext uri="{FF2B5EF4-FFF2-40B4-BE49-F238E27FC236}">
              <a16:creationId xmlns:a16="http://schemas.microsoft.com/office/drawing/2014/main" id="{AA8ADF2F-4FA0-4846-A917-59F5B3FFF1FD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55" name="Text Box 68">
          <a:extLst>
            <a:ext uri="{FF2B5EF4-FFF2-40B4-BE49-F238E27FC236}">
              <a16:creationId xmlns:a16="http://schemas.microsoft.com/office/drawing/2014/main" id="{29C00A7C-5276-41D5-B824-71D4BEC236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56" name="Text Box 69">
          <a:extLst>
            <a:ext uri="{FF2B5EF4-FFF2-40B4-BE49-F238E27FC236}">
              <a16:creationId xmlns:a16="http://schemas.microsoft.com/office/drawing/2014/main" id="{52A75AA9-E077-4907-949A-56D7D13C0E5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57" name="Text Box 70">
          <a:extLst>
            <a:ext uri="{FF2B5EF4-FFF2-40B4-BE49-F238E27FC236}">
              <a16:creationId xmlns:a16="http://schemas.microsoft.com/office/drawing/2014/main" id="{E13748B6-A1FF-4BAC-8350-AA75D50CD75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58" name="Text Box 71">
          <a:extLst>
            <a:ext uri="{FF2B5EF4-FFF2-40B4-BE49-F238E27FC236}">
              <a16:creationId xmlns:a16="http://schemas.microsoft.com/office/drawing/2014/main" id="{CA831C07-528B-4338-A118-CA12C2EC53D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59" name="Text Box 72">
          <a:extLst>
            <a:ext uri="{FF2B5EF4-FFF2-40B4-BE49-F238E27FC236}">
              <a16:creationId xmlns:a16="http://schemas.microsoft.com/office/drawing/2014/main" id="{B63FFA0D-1BCF-4DCA-8CEF-C50A33B160E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0" name="Text Box 73">
          <a:extLst>
            <a:ext uri="{FF2B5EF4-FFF2-40B4-BE49-F238E27FC236}">
              <a16:creationId xmlns:a16="http://schemas.microsoft.com/office/drawing/2014/main" id="{7FBCF960-D36C-4E21-9F55-60C57DA8498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61" name="Text Box 46">
          <a:extLst>
            <a:ext uri="{FF2B5EF4-FFF2-40B4-BE49-F238E27FC236}">
              <a16:creationId xmlns:a16="http://schemas.microsoft.com/office/drawing/2014/main" id="{67B21365-5DD9-459A-9C04-043205C049D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62" name="Text Box 43">
          <a:extLst>
            <a:ext uri="{FF2B5EF4-FFF2-40B4-BE49-F238E27FC236}">
              <a16:creationId xmlns:a16="http://schemas.microsoft.com/office/drawing/2014/main" id="{BF10FF7A-471D-4598-89BC-2C4776F69C0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D41FE722-7005-400B-A60E-38FEA242D9A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64" name="Text Box 43">
          <a:extLst>
            <a:ext uri="{FF2B5EF4-FFF2-40B4-BE49-F238E27FC236}">
              <a16:creationId xmlns:a16="http://schemas.microsoft.com/office/drawing/2014/main" id="{C77A1EF8-96EC-44CE-8489-6F2BC8DE3CA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5" name="Text Box 68">
          <a:extLst>
            <a:ext uri="{FF2B5EF4-FFF2-40B4-BE49-F238E27FC236}">
              <a16:creationId xmlns:a16="http://schemas.microsoft.com/office/drawing/2014/main" id="{54A68008-E453-4E65-B174-CB4F43A280B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6" name="Text Box 69">
          <a:extLst>
            <a:ext uri="{FF2B5EF4-FFF2-40B4-BE49-F238E27FC236}">
              <a16:creationId xmlns:a16="http://schemas.microsoft.com/office/drawing/2014/main" id="{3747AE30-1CD0-4B1E-8FCD-D7B8F7DA234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7" name="Text Box 70">
          <a:extLst>
            <a:ext uri="{FF2B5EF4-FFF2-40B4-BE49-F238E27FC236}">
              <a16:creationId xmlns:a16="http://schemas.microsoft.com/office/drawing/2014/main" id="{99BEE844-7567-49E7-832D-C79B768C2C8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8" name="Text Box 71">
          <a:extLst>
            <a:ext uri="{FF2B5EF4-FFF2-40B4-BE49-F238E27FC236}">
              <a16:creationId xmlns:a16="http://schemas.microsoft.com/office/drawing/2014/main" id="{5B20730F-CFD9-44F3-BAE4-EBD7F55FC3B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69" name="Text Box 72">
          <a:extLst>
            <a:ext uri="{FF2B5EF4-FFF2-40B4-BE49-F238E27FC236}">
              <a16:creationId xmlns:a16="http://schemas.microsoft.com/office/drawing/2014/main" id="{5AC903F9-84C7-4C46-94DB-08290F4631B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70" name="Text Box 73">
          <a:extLst>
            <a:ext uri="{FF2B5EF4-FFF2-40B4-BE49-F238E27FC236}">
              <a16:creationId xmlns:a16="http://schemas.microsoft.com/office/drawing/2014/main" id="{271C6AEB-4D35-4B99-8566-3741308C99C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38DCD9E8-49F8-418D-B4AE-D60A3EE34CD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72" name="Text Box 43">
          <a:extLst>
            <a:ext uri="{FF2B5EF4-FFF2-40B4-BE49-F238E27FC236}">
              <a16:creationId xmlns:a16="http://schemas.microsoft.com/office/drawing/2014/main" id="{4C718C21-5491-4834-8C97-9F796BBEC59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73" name="Text Box 46">
          <a:extLst>
            <a:ext uri="{FF2B5EF4-FFF2-40B4-BE49-F238E27FC236}">
              <a16:creationId xmlns:a16="http://schemas.microsoft.com/office/drawing/2014/main" id="{4A140294-3DBA-4217-8618-B9E83121ED8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74" name="Text Box 43">
          <a:extLst>
            <a:ext uri="{FF2B5EF4-FFF2-40B4-BE49-F238E27FC236}">
              <a16:creationId xmlns:a16="http://schemas.microsoft.com/office/drawing/2014/main" id="{15ECAF9F-C797-4507-B3FD-3C86AA13F57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75" name="Text Box 68">
          <a:extLst>
            <a:ext uri="{FF2B5EF4-FFF2-40B4-BE49-F238E27FC236}">
              <a16:creationId xmlns:a16="http://schemas.microsoft.com/office/drawing/2014/main" id="{16A1283C-6336-4441-BA8F-29CF7BA0D00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76" name="Text Box 69">
          <a:extLst>
            <a:ext uri="{FF2B5EF4-FFF2-40B4-BE49-F238E27FC236}">
              <a16:creationId xmlns:a16="http://schemas.microsoft.com/office/drawing/2014/main" id="{F87CDAAF-84FE-47C4-9F7B-6420E632071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77" name="Text Box 70">
          <a:extLst>
            <a:ext uri="{FF2B5EF4-FFF2-40B4-BE49-F238E27FC236}">
              <a16:creationId xmlns:a16="http://schemas.microsoft.com/office/drawing/2014/main" id="{1A417482-D493-4473-91A5-926B0C2B1F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78" name="Text Box 71">
          <a:extLst>
            <a:ext uri="{FF2B5EF4-FFF2-40B4-BE49-F238E27FC236}">
              <a16:creationId xmlns:a16="http://schemas.microsoft.com/office/drawing/2014/main" id="{AB8E5BC3-FFB2-4E3F-82DE-3D38191E3FD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79" name="Text Box 72">
          <a:extLst>
            <a:ext uri="{FF2B5EF4-FFF2-40B4-BE49-F238E27FC236}">
              <a16:creationId xmlns:a16="http://schemas.microsoft.com/office/drawing/2014/main" id="{B1969DC8-B1E5-4AD5-9865-06461F10B51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380" name="Text Box 73">
          <a:extLst>
            <a:ext uri="{FF2B5EF4-FFF2-40B4-BE49-F238E27FC236}">
              <a16:creationId xmlns:a16="http://schemas.microsoft.com/office/drawing/2014/main" id="{37421AD6-D274-4551-BDB1-3716C14942C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81" name="Text Box 46">
          <a:extLst>
            <a:ext uri="{FF2B5EF4-FFF2-40B4-BE49-F238E27FC236}">
              <a16:creationId xmlns:a16="http://schemas.microsoft.com/office/drawing/2014/main" id="{7C176D7F-D9AD-4822-9305-018B50BD43C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82" name="Text Box 43">
          <a:extLst>
            <a:ext uri="{FF2B5EF4-FFF2-40B4-BE49-F238E27FC236}">
              <a16:creationId xmlns:a16="http://schemas.microsoft.com/office/drawing/2014/main" id="{CD67B183-A5C5-4532-8EEE-53FE5A754EA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4473EB12-0EBB-4D5D-8E59-501B2FA6261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84" name="Text Box 43">
          <a:extLst>
            <a:ext uri="{FF2B5EF4-FFF2-40B4-BE49-F238E27FC236}">
              <a16:creationId xmlns:a16="http://schemas.microsoft.com/office/drawing/2014/main" id="{A72B2FEE-7806-4B04-B13B-618077FBC23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85" name="Text Box 10">
          <a:extLst>
            <a:ext uri="{FF2B5EF4-FFF2-40B4-BE49-F238E27FC236}">
              <a16:creationId xmlns:a16="http://schemas.microsoft.com/office/drawing/2014/main" id="{2ADCBF8C-C26E-44D6-96D8-42E300632A87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386" name="Text Box 11">
          <a:extLst>
            <a:ext uri="{FF2B5EF4-FFF2-40B4-BE49-F238E27FC236}">
              <a16:creationId xmlns:a16="http://schemas.microsoft.com/office/drawing/2014/main" id="{D0D754F4-6D3F-4E18-B61C-30A0892490A3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87" name="Text Box 65">
          <a:extLst>
            <a:ext uri="{FF2B5EF4-FFF2-40B4-BE49-F238E27FC236}">
              <a16:creationId xmlns:a16="http://schemas.microsoft.com/office/drawing/2014/main" id="{D63346E9-F4DF-4631-A4BB-FC707FAC10E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88" name="Text Box 91">
          <a:extLst>
            <a:ext uri="{FF2B5EF4-FFF2-40B4-BE49-F238E27FC236}">
              <a16:creationId xmlns:a16="http://schemas.microsoft.com/office/drawing/2014/main" id="{6AAFC86A-4FB9-42C6-A579-C90026DA4E2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89" name="Text Box 65">
          <a:extLst>
            <a:ext uri="{FF2B5EF4-FFF2-40B4-BE49-F238E27FC236}">
              <a16:creationId xmlns:a16="http://schemas.microsoft.com/office/drawing/2014/main" id="{CE614A79-0C77-4EA5-BFA9-D359AA3E870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390" name="Text Box 91">
          <a:extLst>
            <a:ext uri="{FF2B5EF4-FFF2-40B4-BE49-F238E27FC236}">
              <a16:creationId xmlns:a16="http://schemas.microsoft.com/office/drawing/2014/main" id="{58172D4A-F2BC-42E0-93B9-5BCF6285B45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91" name="Text Box 46">
          <a:extLst>
            <a:ext uri="{FF2B5EF4-FFF2-40B4-BE49-F238E27FC236}">
              <a16:creationId xmlns:a16="http://schemas.microsoft.com/office/drawing/2014/main" id="{3F1E6BE2-D870-4F10-9F36-EFEEF8F08BD6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392" name="Text Box 43">
          <a:extLst>
            <a:ext uri="{FF2B5EF4-FFF2-40B4-BE49-F238E27FC236}">
              <a16:creationId xmlns:a16="http://schemas.microsoft.com/office/drawing/2014/main" id="{2617B64E-6671-41AB-BF6B-12181B99C18A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3" name="Text Box 68">
          <a:extLst>
            <a:ext uri="{FF2B5EF4-FFF2-40B4-BE49-F238E27FC236}">
              <a16:creationId xmlns:a16="http://schemas.microsoft.com/office/drawing/2014/main" id="{5737FC93-E6A9-4279-9124-AEB5C6BAF77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4" name="Text Box 69">
          <a:extLst>
            <a:ext uri="{FF2B5EF4-FFF2-40B4-BE49-F238E27FC236}">
              <a16:creationId xmlns:a16="http://schemas.microsoft.com/office/drawing/2014/main" id="{DA4E7D7A-E9AF-4CCC-BAC2-0C397254439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5" name="Text Box 70">
          <a:extLst>
            <a:ext uri="{FF2B5EF4-FFF2-40B4-BE49-F238E27FC236}">
              <a16:creationId xmlns:a16="http://schemas.microsoft.com/office/drawing/2014/main" id="{D1C9348C-4DA0-418D-9D11-069D4289FD2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6" name="Text Box 71">
          <a:extLst>
            <a:ext uri="{FF2B5EF4-FFF2-40B4-BE49-F238E27FC236}">
              <a16:creationId xmlns:a16="http://schemas.microsoft.com/office/drawing/2014/main" id="{5D08988F-BF36-4A00-A5F1-F6E08CB9171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7" name="Text Box 72">
          <a:extLst>
            <a:ext uri="{FF2B5EF4-FFF2-40B4-BE49-F238E27FC236}">
              <a16:creationId xmlns:a16="http://schemas.microsoft.com/office/drawing/2014/main" id="{DE6E8624-A940-4E36-B64B-7FD0171BCF6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398" name="Text Box 73">
          <a:extLst>
            <a:ext uri="{FF2B5EF4-FFF2-40B4-BE49-F238E27FC236}">
              <a16:creationId xmlns:a16="http://schemas.microsoft.com/office/drawing/2014/main" id="{5348A9C8-B083-4445-AED6-3C583917F62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399" name="Text Box 46">
          <a:extLst>
            <a:ext uri="{FF2B5EF4-FFF2-40B4-BE49-F238E27FC236}">
              <a16:creationId xmlns:a16="http://schemas.microsoft.com/office/drawing/2014/main" id="{ADA4A2B8-40ED-4DD7-BC42-190B077EED5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00" name="Text Box 43">
          <a:extLst>
            <a:ext uri="{FF2B5EF4-FFF2-40B4-BE49-F238E27FC236}">
              <a16:creationId xmlns:a16="http://schemas.microsoft.com/office/drawing/2014/main" id="{CA084E39-3739-43F4-8F1B-E60405645E4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01" name="Text Box 46">
          <a:extLst>
            <a:ext uri="{FF2B5EF4-FFF2-40B4-BE49-F238E27FC236}">
              <a16:creationId xmlns:a16="http://schemas.microsoft.com/office/drawing/2014/main" id="{9FD9303E-8AF2-4BAF-AA9D-610044F6243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02" name="Text Box 43">
          <a:extLst>
            <a:ext uri="{FF2B5EF4-FFF2-40B4-BE49-F238E27FC236}">
              <a16:creationId xmlns:a16="http://schemas.microsoft.com/office/drawing/2014/main" id="{672B21F4-52C7-48B9-9DF9-9480CC0FA9B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3" name="Text Box 68">
          <a:extLst>
            <a:ext uri="{FF2B5EF4-FFF2-40B4-BE49-F238E27FC236}">
              <a16:creationId xmlns:a16="http://schemas.microsoft.com/office/drawing/2014/main" id="{10D69E25-64B7-455B-941C-CAD0B7D670D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4" name="Text Box 69">
          <a:extLst>
            <a:ext uri="{FF2B5EF4-FFF2-40B4-BE49-F238E27FC236}">
              <a16:creationId xmlns:a16="http://schemas.microsoft.com/office/drawing/2014/main" id="{8B4660DD-99CF-4464-88EC-676C80ED74D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5" name="Text Box 70">
          <a:extLst>
            <a:ext uri="{FF2B5EF4-FFF2-40B4-BE49-F238E27FC236}">
              <a16:creationId xmlns:a16="http://schemas.microsoft.com/office/drawing/2014/main" id="{4D9440F0-251A-43CB-AEAB-8CE449FF1AB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6" name="Text Box 71">
          <a:extLst>
            <a:ext uri="{FF2B5EF4-FFF2-40B4-BE49-F238E27FC236}">
              <a16:creationId xmlns:a16="http://schemas.microsoft.com/office/drawing/2014/main" id="{B3AB648B-6F26-4C48-A013-B55B4DFF4AA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7" name="Text Box 72">
          <a:extLst>
            <a:ext uri="{FF2B5EF4-FFF2-40B4-BE49-F238E27FC236}">
              <a16:creationId xmlns:a16="http://schemas.microsoft.com/office/drawing/2014/main" id="{2409AE2F-31AC-4A39-8DA2-32AA161D879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08" name="Text Box 73">
          <a:extLst>
            <a:ext uri="{FF2B5EF4-FFF2-40B4-BE49-F238E27FC236}">
              <a16:creationId xmlns:a16="http://schemas.microsoft.com/office/drawing/2014/main" id="{74180DCA-6864-4941-8B72-4335C047AB3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09" name="Text Box 46">
          <a:extLst>
            <a:ext uri="{FF2B5EF4-FFF2-40B4-BE49-F238E27FC236}">
              <a16:creationId xmlns:a16="http://schemas.microsoft.com/office/drawing/2014/main" id="{DE43BB24-9B94-4BEA-B724-FF1B527EA77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10" name="Text Box 43">
          <a:extLst>
            <a:ext uri="{FF2B5EF4-FFF2-40B4-BE49-F238E27FC236}">
              <a16:creationId xmlns:a16="http://schemas.microsoft.com/office/drawing/2014/main" id="{AEB90B64-0DE0-4739-B467-1AE9D9AA277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72D32F7C-8876-453C-ACD5-FDAD0AAE02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12" name="Text Box 43">
          <a:extLst>
            <a:ext uri="{FF2B5EF4-FFF2-40B4-BE49-F238E27FC236}">
              <a16:creationId xmlns:a16="http://schemas.microsoft.com/office/drawing/2014/main" id="{81858C4C-9A3B-456D-868A-6A9BD057C2A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3" name="Text Box 68">
          <a:extLst>
            <a:ext uri="{FF2B5EF4-FFF2-40B4-BE49-F238E27FC236}">
              <a16:creationId xmlns:a16="http://schemas.microsoft.com/office/drawing/2014/main" id="{41B6A643-6677-451E-897D-92F40D9A9E1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4" name="Text Box 69">
          <a:extLst>
            <a:ext uri="{FF2B5EF4-FFF2-40B4-BE49-F238E27FC236}">
              <a16:creationId xmlns:a16="http://schemas.microsoft.com/office/drawing/2014/main" id="{7B40157D-7F2F-4814-98BD-A9C29BE893C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5" name="Text Box 70">
          <a:extLst>
            <a:ext uri="{FF2B5EF4-FFF2-40B4-BE49-F238E27FC236}">
              <a16:creationId xmlns:a16="http://schemas.microsoft.com/office/drawing/2014/main" id="{74003512-5C9E-40C8-8AA4-522F63E592A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6" name="Text Box 71">
          <a:extLst>
            <a:ext uri="{FF2B5EF4-FFF2-40B4-BE49-F238E27FC236}">
              <a16:creationId xmlns:a16="http://schemas.microsoft.com/office/drawing/2014/main" id="{A238BAC8-99CA-43E7-A4F6-8F207265D2D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7" name="Text Box 72">
          <a:extLst>
            <a:ext uri="{FF2B5EF4-FFF2-40B4-BE49-F238E27FC236}">
              <a16:creationId xmlns:a16="http://schemas.microsoft.com/office/drawing/2014/main" id="{0A0C80D5-10BE-4F40-B727-0DA3F563610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18" name="Text Box 73">
          <a:extLst>
            <a:ext uri="{FF2B5EF4-FFF2-40B4-BE49-F238E27FC236}">
              <a16:creationId xmlns:a16="http://schemas.microsoft.com/office/drawing/2014/main" id="{E63E877F-C7BA-4CDD-8739-1F42308F4C6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A6FF599B-4E7C-4CD3-BEE7-77D2A2CDBBF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20" name="Text Box 43">
          <a:extLst>
            <a:ext uri="{FF2B5EF4-FFF2-40B4-BE49-F238E27FC236}">
              <a16:creationId xmlns:a16="http://schemas.microsoft.com/office/drawing/2014/main" id="{F25D4076-BF7D-4ABC-8D66-859223C339F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21" name="Text Box 46">
          <a:extLst>
            <a:ext uri="{FF2B5EF4-FFF2-40B4-BE49-F238E27FC236}">
              <a16:creationId xmlns:a16="http://schemas.microsoft.com/office/drawing/2014/main" id="{5826229B-1927-460E-BBA0-77BD56A7A5E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22" name="Text Box 43">
          <a:extLst>
            <a:ext uri="{FF2B5EF4-FFF2-40B4-BE49-F238E27FC236}">
              <a16:creationId xmlns:a16="http://schemas.microsoft.com/office/drawing/2014/main" id="{9358D445-6394-4CDA-8DBB-5502F4F26B1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23" name="Text Box 65">
          <a:extLst>
            <a:ext uri="{FF2B5EF4-FFF2-40B4-BE49-F238E27FC236}">
              <a16:creationId xmlns:a16="http://schemas.microsoft.com/office/drawing/2014/main" id="{276E6912-9AF9-411D-9E47-40AE6A6F83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24" name="Text Box 91">
          <a:extLst>
            <a:ext uri="{FF2B5EF4-FFF2-40B4-BE49-F238E27FC236}">
              <a16:creationId xmlns:a16="http://schemas.microsoft.com/office/drawing/2014/main" id="{5A0CEB88-2BB3-4CF5-AF77-C95B7A828AB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25" name="Text Box 65">
          <a:extLst>
            <a:ext uri="{FF2B5EF4-FFF2-40B4-BE49-F238E27FC236}">
              <a16:creationId xmlns:a16="http://schemas.microsoft.com/office/drawing/2014/main" id="{3EF297D3-9760-4347-A2C9-1D71EACA796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26" name="Text Box 91">
          <a:extLst>
            <a:ext uri="{FF2B5EF4-FFF2-40B4-BE49-F238E27FC236}">
              <a16:creationId xmlns:a16="http://schemas.microsoft.com/office/drawing/2014/main" id="{BE00B57D-C667-4AD9-9BE1-9669A875421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1B73464C-C679-4205-A181-17098A46BD75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428" name="Text Box 43">
          <a:extLst>
            <a:ext uri="{FF2B5EF4-FFF2-40B4-BE49-F238E27FC236}">
              <a16:creationId xmlns:a16="http://schemas.microsoft.com/office/drawing/2014/main" id="{7040E2B6-BD39-478B-AE2B-A9E9ACEA13E2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29" name="Text Box 68">
          <a:extLst>
            <a:ext uri="{FF2B5EF4-FFF2-40B4-BE49-F238E27FC236}">
              <a16:creationId xmlns:a16="http://schemas.microsoft.com/office/drawing/2014/main" id="{431B5DC8-7C2D-49E5-8383-AC405189CF5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0" name="Text Box 69">
          <a:extLst>
            <a:ext uri="{FF2B5EF4-FFF2-40B4-BE49-F238E27FC236}">
              <a16:creationId xmlns:a16="http://schemas.microsoft.com/office/drawing/2014/main" id="{816D5341-AC70-492F-B8FC-04B4A17C3E1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1" name="Text Box 70">
          <a:extLst>
            <a:ext uri="{FF2B5EF4-FFF2-40B4-BE49-F238E27FC236}">
              <a16:creationId xmlns:a16="http://schemas.microsoft.com/office/drawing/2014/main" id="{E20E8D5E-FFF9-4E68-951F-B05787FB85F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2" name="Text Box 71">
          <a:extLst>
            <a:ext uri="{FF2B5EF4-FFF2-40B4-BE49-F238E27FC236}">
              <a16:creationId xmlns:a16="http://schemas.microsoft.com/office/drawing/2014/main" id="{EBAFADEC-5551-4A6E-A010-26D62BBEA68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3" name="Text Box 72">
          <a:extLst>
            <a:ext uri="{FF2B5EF4-FFF2-40B4-BE49-F238E27FC236}">
              <a16:creationId xmlns:a16="http://schemas.microsoft.com/office/drawing/2014/main" id="{0C26AAF0-C8EF-45F1-8ACF-F0A48C1AA0F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4" name="Text Box 73">
          <a:extLst>
            <a:ext uri="{FF2B5EF4-FFF2-40B4-BE49-F238E27FC236}">
              <a16:creationId xmlns:a16="http://schemas.microsoft.com/office/drawing/2014/main" id="{C4F5839C-4A92-497F-9EAB-75CC7F2D0FB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3D0BE4C5-CC36-410D-AD60-4FE8487DA50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36" name="Text Box 43">
          <a:extLst>
            <a:ext uri="{FF2B5EF4-FFF2-40B4-BE49-F238E27FC236}">
              <a16:creationId xmlns:a16="http://schemas.microsoft.com/office/drawing/2014/main" id="{5D6618BC-4AB9-4CD1-B456-DE1039AC2B4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37" name="Text Box 46">
          <a:extLst>
            <a:ext uri="{FF2B5EF4-FFF2-40B4-BE49-F238E27FC236}">
              <a16:creationId xmlns:a16="http://schemas.microsoft.com/office/drawing/2014/main" id="{B556825B-1824-4CAB-AA9A-F64118015BB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38" name="Text Box 43">
          <a:extLst>
            <a:ext uri="{FF2B5EF4-FFF2-40B4-BE49-F238E27FC236}">
              <a16:creationId xmlns:a16="http://schemas.microsoft.com/office/drawing/2014/main" id="{4AAE5FEA-D6E2-464E-90EC-D9E6545DFAD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39" name="Text Box 68">
          <a:extLst>
            <a:ext uri="{FF2B5EF4-FFF2-40B4-BE49-F238E27FC236}">
              <a16:creationId xmlns:a16="http://schemas.microsoft.com/office/drawing/2014/main" id="{4BA379EC-B083-4E4A-A114-1C48E5B206E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40" name="Text Box 69">
          <a:extLst>
            <a:ext uri="{FF2B5EF4-FFF2-40B4-BE49-F238E27FC236}">
              <a16:creationId xmlns:a16="http://schemas.microsoft.com/office/drawing/2014/main" id="{92A45BD9-4754-47A4-B59E-ED5B8E47DB7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41" name="Text Box 70">
          <a:extLst>
            <a:ext uri="{FF2B5EF4-FFF2-40B4-BE49-F238E27FC236}">
              <a16:creationId xmlns:a16="http://schemas.microsoft.com/office/drawing/2014/main" id="{1CB87194-7CC4-4B28-8668-316B728DC4F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42" name="Text Box 71">
          <a:extLst>
            <a:ext uri="{FF2B5EF4-FFF2-40B4-BE49-F238E27FC236}">
              <a16:creationId xmlns:a16="http://schemas.microsoft.com/office/drawing/2014/main" id="{329EFFE7-60C0-4555-822F-732B69E8A8B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43" name="Text Box 72">
          <a:extLst>
            <a:ext uri="{FF2B5EF4-FFF2-40B4-BE49-F238E27FC236}">
              <a16:creationId xmlns:a16="http://schemas.microsoft.com/office/drawing/2014/main" id="{74ACFDD5-2202-4D47-A632-58813BF6D52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44" name="Text Box 73">
          <a:extLst>
            <a:ext uri="{FF2B5EF4-FFF2-40B4-BE49-F238E27FC236}">
              <a16:creationId xmlns:a16="http://schemas.microsoft.com/office/drawing/2014/main" id="{75060673-74C7-49B5-AD79-67615688961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45" name="Text Box 46">
          <a:extLst>
            <a:ext uri="{FF2B5EF4-FFF2-40B4-BE49-F238E27FC236}">
              <a16:creationId xmlns:a16="http://schemas.microsoft.com/office/drawing/2014/main" id="{58953C67-6C58-4199-909A-5EE79660593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46" name="Text Box 43">
          <a:extLst>
            <a:ext uri="{FF2B5EF4-FFF2-40B4-BE49-F238E27FC236}">
              <a16:creationId xmlns:a16="http://schemas.microsoft.com/office/drawing/2014/main" id="{2B389B55-7D23-416D-82C1-DC28F454130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ECE6F1B7-F57A-4588-9D89-D937B034156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48" name="Text Box 68">
          <a:extLst>
            <a:ext uri="{FF2B5EF4-FFF2-40B4-BE49-F238E27FC236}">
              <a16:creationId xmlns:a16="http://schemas.microsoft.com/office/drawing/2014/main" id="{16DCE6F5-5ED4-4102-9743-CC18D56FE8D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49" name="Text Box 69">
          <a:extLst>
            <a:ext uri="{FF2B5EF4-FFF2-40B4-BE49-F238E27FC236}">
              <a16:creationId xmlns:a16="http://schemas.microsoft.com/office/drawing/2014/main" id="{BDB41866-2424-48E2-94F8-4AE8D64139C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50" name="Text Box 70">
          <a:extLst>
            <a:ext uri="{FF2B5EF4-FFF2-40B4-BE49-F238E27FC236}">
              <a16:creationId xmlns:a16="http://schemas.microsoft.com/office/drawing/2014/main" id="{5CE60A04-69D1-44A6-8BF2-0158EC592C7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51" name="Text Box 71">
          <a:extLst>
            <a:ext uri="{FF2B5EF4-FFF2-40B4-BE49-F238E27FC236}">
              <a16:creationId xmlns:a16="http://schemas.microsoft.com/office/drawing/2014/main" id="{F7D1D43A-7A45-4C30-AA0B-7C231405C78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52" name="Text Box 72">
          <a:extLst>
            <a:ext uri="{FF2B5EF4-FFF2-40B4-BE49-F238E27FC236}">
              <a16:creationId xmlns:a16="http://schemas.microsoft.com/office/drawing/2014/main" id="{940026E8-0589-4E41-8521-6D92213308F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53" name="Text Box 73">
          <a:extLst>
            <a:ext uri="{FF2B5EF4-FFF2-40B4-BE49-F238E27FC236}">
              <a16:creationId xmlns:a16="http://schemas.microsoft.com/office/drawing/2014/main" id="{B9A89045-AF5A-4FCD-A0F8-8F4A10CD3E2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54" name="Text Box 46">
          <a:extLst>
            <a:ext uri="{FF2B5EF4-FFF2-40B4-BE49-F238E27FC236}">
              <a16:creationId xmlns:a16="http://schemas.microsoft.com/office/drawing/2014/main" id="{4C4A550E-EA63-4AF1-8389-6D09A16D841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55" name="Text Box 43">
          <a:extLst>
            <a:ext uri="{FF2B5EF4-FFF2-40B4-BE49-F238E27FC236}">
              <a16:creationId xmlns:a16="http://schemas.microsoft.com/office/drawing/2014/main" id="{BDE14D54-E155-439B-A6EA-87F74688C09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56" name="Text Box 46">
          <a:extLst>
            <a:ext uri="{FF2B5EF4-FFF2-40B4-BE49-F238E27FC236}">
              <a16:creationId xmlns:a16="http://schemas.microsoft.com/office/drawing/2014/main" id="{92AF73CD-0DA9-4521-A903-E4B6DA63F56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57" name="Text Box 43">
          <a:extLst>
            <a:ext uri="{FF2B5EF4-FFF2-40B4-BE49-F238E27FC236}">
              <a16:creationId xmlns:a16="http://schemas.microsoft.com/office/drawing/2014/main" id="{9577A1E3-90AD-4345-95D4-1EBE60A8E87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458" name="Text Box 10">
          <a:extLst>
            <a:ext uri="{FF2B5EF4-FFF2-40B4-BE49-F238E27FC236}">
              <a16:creationId xmlns:a16="http://schemas.microsoft.com/office/drawing/2014/main" id="{FE8C0239-1652-455A-B400-40E9B8643D87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459" name="Text Box 11">
          <a:extLst>
            <a:ext uri="{FF2B5EF4-FFF2-40B4-BE49-F238E27FC236}">
              <a16:creationId xmlns:a16="http://schemas.microsoft.com/office/drawing/2014/main" id="{5E6F505A-C148-4FE4-B309-57455D123B9B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60" name="Text Box 65">
          <a:extLst>
            <a:ext uri="{FF2B5EF4-FFF2-40B4-BE49-F238E27FC236}">
              <a16:creationId xmlns:a16="http://schemas.microsoft.com/office/drawing/2014/main" id="{556B9D6F-F446-4D59-9D5C-44ECF816E31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61" name="Text Box 91">
          <a:extLst>
            <a:ext uri="{FF2B5EF4-FFF2-40B4-BE49-F238E27FC236}">
              <a16:creationId xmlns:a16="http://schemas.microsoft.com/office/drawing/2014/main" id="{6882208D-3D33-4E2B-A238-1FD4590CB8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62" name="Text Box 65">
          <a:extLst>
            <a:ext uri="{FF2B5EF4-FFF2-40B4-BE49-F238E27FC236}">
              <a16:creationId xmlns:a16="http://schemas.microsoft.com/office/drawing/2014/main" id="{4C0B0DE3-D42D-4CFE-82AD-098CE1B6A02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63" name="Text Box 91">
          <a:extLst>
            <a:ext uri="{FF2B5EF4-FFF2-40B4-BE49-F238E27FC236}">
              <a16:creationId xmlns:a16="http://schemas.microsoft.com/office/drawing/2014/main" id="{7CCC3A9C-A12B-4F4D-9E5B-DA927260EDA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464" name="Text Box 46">
          <a:extLst>
            <a:ext uri="{FF2B5EF4-FFF2-40B4-BE49-F238E27FC236}">
              <a16:creationId xmlns:a16="http://schemas.microsoft.com/office/drawing/2014/main" id="{2896B16A-1E39-4068-AEAC-772C11758E1E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465" name="Text Box 43">
          <a:extLst>
            <a:ext uri="{FF2B5EF4-FFF2-40B4-BE49-F238E27FC236}">
              <a16:creationId xmlns:a16="http://schemas.microsoft.com/office/drawing/2014/main" id="{F69B6F0A-6E94-4558-829A-DFDE56D159D5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66" name="Text Box 68">
          <a:extLst>
            <a:ext uri="{FF2B5EF4-FFF2-40B4-BE49-F238E27FC236}">
              <a16:creationId xmlns:a16="http://schemas.microsoft.com/office/drawing/2014/main" id="{2D0A3282-649C-424D-B9CC-0885105B813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67" name="Text Box 69">
          <a:extLst>
            <a:ext uri="{FF2B5EF4-FFF2-40B4-BE49-F238E27FC236}">
              <a16:creationId xmlns:a16="http://schemas.microsoft.com/office/drawing/2014/main" id="{EAD6FF56-3B10-4426-B5AC-184A6E91AD9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68" name="Text Box 70">
          <a:extLst>
            <a:ext uri="{FF2B5EF4-FFF2-40B4-BE49-F238E27FC236}">
              <a16:creationId xmlns:a16="http://schemas.microsoft.com/office/drawing/2014/main" id="{5D08F010-F743-46AB-AB29-BC7278A379A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69" name="Text Box 71">
          <a:extLst>
            <a:ext uri="{FF2B5EF4-FFF2-40B4-BE49-F238E27FC236}">
              <a16:creationId xmlns:a16="http://schemas.microsoft.com/office/drawing/2014/main" id="{8C1FD7FF-E4BE-4BB0-880D-8C2D302E9D0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0" name="Text Box 72">
          <a:extLst>
            <a:ext uri="{FF2B5EF4-FFF2-40B4-BE49-F238E27FC236}">
              <a16:creationId xmlns:a16="http://schemas.microsoft.com/office/drawing/2014/main" id="{AA355804-D88A-4BCF-AFFC-A8828C85688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1" name="Text Box 73">
          <a:extLst>
            <a:ext uri="{FF2B5EF4-FFF2-40B4-BE49-F238E27FC236}">
              <a16:creationId xmlns:a16="http://schemas.microsoft.com/office/drawing/2014/main" id="{3FF71C6E-18B2-43EB-BF9A-9F9CB2F3493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72" name="Text Box 46">
          <a:extLst>
            <a:ext uri="{FF2B5EF4-FFF2-40B4-BE49-F238E27FC236}">
              <a16:creationId xmlns:a16="http://schemas.microsoft.com/office/drawing/2014/main" id="{41C8ED79-FF3D-45C7-B0EA-4C345DDEBE7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73" name="Text Box 43">
          <a:extLst>
            <a:ext uri="{FF2B5EF4-FFF2-40B4-BE49-F238E27FC236}">
              <a16:creationId xmlns:a16="http://schemas.microsoft.com/office/drawing/2014/main" id="{B9FAC6DA-9EAA-4328-9FA6-564DF61C22E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74" name="Text Box 46">
          <a:extLst>
            <a:ext uri="{FF2B5EF4-FFF2-40B4-BE49-F238E27FC236}">
              <a16:creationId xmlns:a16="http://schemas.microsoft.com/office/drawing/2014/main" id="{22189EA9-1AA2-405D-8191-E4BA173FB92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75" name="Text Box 43">
          <a:extLst>
            <a:ext uri="{FF2B5EF4-FFF2-40B4-BE49-F238E27FC236}">
              <a16:creationId xmlns:a16="http://schemas.microsoft.com/office/drawing/2014/main" id="{1F64CFE6-28E1-4B8D-8D92-66D195298DB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6" name="Text Box 68">
          <a:extLst>
            <a:ext uri="{FF2B5EF4-FFF2-40B4-BE49-F238E27FC236}">
              <a16:creationId xmlns:a16="http://schemas.microsoft.com/office/drawing/2014/main" id="{82106098-2004-4E94-B42B-58DF02602BC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7" name="Text Box 69">
          <a:extLst>
            <a:ext uri="{FF2B5EF4-FFF2-40B4-BE49-F238E27FC236}">
              <a16:creationId xmlns:a16="http://schemas.microsoft.com/office/drawing/2014/main" id="{A402D144-7F7C-4975-A5CE-1FE3C10CB84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8" name="Text Box 70">
          <a:extLst>
            <a:ext uri="{FF2B5EF4-FFF2-40B4-BE49-F238E27FC236}">
              <a16:creationId xmlns:a16="http://schemas.microsoft.com/office/drawing/2014/main" id="{37F5E61E-F791-468D-98D5-BEB2FC5B549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79" name="Text Box 71">
          <a:extLst>
            <a:ext uri="{FF2B5EF4-FFF2-40B4-BE49-F238E27FC236}">
              <a16:creationId xmlns:a16="http://schemas.microsoft.com/office/drawing/2014/main" id="{3B889B68-2034-47E4-9469-9CD1925C4CE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80" name="Text Box 72">
          <a:extLst>
            <a:ext uri="{FF2B5EF4-FFF2-40B4-BE49-F238E27FC236}">
              <a16:creationId xmlns:a16="http://schemas.microsoft.com/office/drawing/2014/main" id="{76575A74-B5DB-46FC-8085-924C6C7F146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481" name="Text Box 73">
          <a:extLst>
            <a:ext uri="{FF2B5EF4-FFF2-40B4-BE49-F238E27FC236}">
              <a16:creationId xmlns:a16="http://schemas.microsoft.com/office/drawing/2014/main" id="{E5B67433-C988-4BD2-8768-9D1743028BA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82" name="Text Box 46">
          <a:extLst>
            <a:ext uri="{FF2B5EF4-FFF2-40B4-BE49-F238E27FC236}">
              <a16:creationId xmlns:a16="http://schemas.microsoft.com/office/drawing/2014/main" id="{913FC042-AE0A-46BB-B936-577D807BEB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83" name="Text Box 43">
          <a:extLst>
            <a:ext uri="{FF2B5EF4-FFF2-40B4-BE49-F238E27FC236}">
              <a16:creationId xmlns:a16="http://schemas.microsoft.com/office/drawing/2014/main" id="{F6CF7FDA-9139-455D-8891-2051491497B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84" name="Text Box 46">
          <a:extLst>
            <a:ext uri="{FF2B5EF4-FFF2-40B4-BE49-F238E27FC236}">
              <a16:creationId xmlns:a16="http://schemas.microsoft.com/office/drawing/2014/main" id="{710CC11C-7A89-480A-B9F9-523C6D39EA8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85" name="Text Box 43">
          <a:extLst>
            <a:ext uri="{FF2B5EF4-FFF2-40B4-BE49-F238E27FC236}">
              <a16:creationId xmlns:a16="http://schemas.microsoft.com/office/drawing/2014/main" id="{76A53CFD-B81D-446E-A752-E154584091B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86" name="Text Box 68">
          <a:extLst>
            <a:ext uri="{FF2B5EF4-FFF2-40B4-BE49-F238E27FC236}">
              <a16:creationId xmlns:a16="http://schemas.microsoft.com/office/drawing/2014/main" id="{BA9C9B15-BF2A-4D72-8D09-16246BE4741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87" name="Text Box 69">
          <a:extLst>
            <a:ext uri="{FF2B5EF4-FFF2-40B4-BE49-F238E27FC236}">
              <a16:creationId xmlns:a16="http://schemas.microsoft.com/office/drawing/2014/main" id="{85739674-D969-465F-83B3-E3571F71C3A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88" name="Text Box 70">
          <a:extLst>
            <a:ext uri="{FF2B5EF4-FFF2-40B4-BE49-F238E27FC236}">
              <a16:creationId xmlns:a16="http://schemas.microsoft.com/office/drawing/2014/main" id="{B9C615D0-20F3-4CC1-96B5-EF2A80A9213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89" name="Text Box 71">
          <a:extLst>
            <a:ext uri="{FF2B5EF4-FFF2-40B4-BE49-F238E27FC236}">
              <a16:creationId xmlns:a16="http://schemas.microsoft.com/office/drawing/2014/main" id="{D7128FE1-9930-48F3-8092-CE4C4B61A97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90" name="Text Box 72">
          <a:extLst>
            <a:ext uri="{FF2B5EF4-FFF2-40B4-BE49-F238E27FC236}">
              <a16:creationId xmlns:a16="http://schemas.microsoft.com/office/drawing/2014/main" id="{A6F7A53F-98D9-4ACD-9E74-0FB3A1A0139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491" name="Text Box 73">
          <a:extLst>
            <a:ext uri="{FF2B5EF4-FFF2-40B4-BE49-F238E27FC236}">
              <a16:creationId xmlns:a16="http://schemas.microsoft.com/office/drawing/2014/main" id="{AEC8FB81-B593-40FE-A5B2-385B7E673F5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92" name="Text Box 46">
          <a:extLst>
            <a:ext uri="{FF2B5EF4-FFF2-40B4-BE49-F238E27FC236}">
              <a16:creationId xmlns:a16="http://schemas.microsoft.com/office/drawing/2014/main" id="{627069C8-38F4-4714-BF23-549EF742CBE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93" name="Text Box 43">
          <a:extLst>
            <a:ext uri="{FF2B5EF4-FFF2-40B4-BE49-F238E27FC236}">
              <a16:creationId xmlns:a16="http://schemas.microsoft.com/office/drawing/2014/main" id="{1FA7529F-CF77-4114-A28D-6FADECFCFD3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94" name="Text Box 46">
          <a:extLst>
            <a:ext uri="{FF2B5EF4-FFF2-40B4-BE49-F238E27FC236}">
              <a16:creationId xmlns:a16="http://schemas.microsoft.com/office/drawing/2014/main" id="{B8774C8E-F5FD-4F92-B24F-5748E3CF9A5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495" name="Text Box 43">
          <a:extLst>
            <a:ext uri="{FF2B5EF4-FFF2-40B4-BE49-F238E27FC236}">
              <a16:creationId xmlns:a16="http://schemas.microsoft.com/office/drawing/2014/main" id="{EE43FEAC-DB8D-496B-8E28-C3D1BA5491D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4496" name="Text Box 10">
          <a:extLst>
            <a:ext uri="{FF2B5EF4-FFF2-40B4-BE49-F238E27FC236}">
              <a16:creationId xmlns:a16="http://schemas.microsoft.com/office/drawing/2014/main" id="{917C5FCA-591F-4E75-AE5A-F09EE5B8A542}"/>
            </a:ext>
          </a:extLst>
        </xdr:cNvPr>
        <xdr:cNvSpPr txBox="1">
          <a:spLocks noChangeArrowheads="1"/>
        </xdr:cNvSpPr>
      </xdr:nvSpPr>
      <xdr:spPr bwMode="auto">
        <a:xfrm>
          <a:off x="1057275" y="24260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97" name="Text Box 65">
          <a:extLst>
            <a:ext uri="{FF2B5EF4-FFF2-40B4-BE49-F238E27FC236}">
              <a16:creationId xmlns:a16="http://schemas.microsoft.com/office/drawing/2014/main" id="{BD859142-B1E3-4AEC-B3F1-4BE1BBFF9D9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98" name="Text Box 91">
          <a:extLst>
            <a:ext uri="{FF2B5EF4-FFF2-40B4-BE49-F238E27FC236}">
              <a16:creationId xmlns:a16="http://schemas.microsoft.com/office/drawing/2014/main" id="{8569425C-D8E7-4809-911A-60B667669AB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499" name="Text Box 65">
          <a:extLst>
            <a:ext uri="{FF2B5EF4-FFF2-40B4-BE49-F238E27FC236}">
              <a16:creationId xmlns:a16="http://schemas.microsoft.com/office/drawing/2014/main" id="{747039A0-6DE8-4383-8CDC-21527ACC3C7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500" name="Text Box 46">
          <a:extLst>
            <a:ext uri="{FF2B5EF4-FFF2-40B4-BE49-F238E27FC236}">
              <a16:creationId xmlns:a16="http://schemas.microsoft.com/office/drawing/2014/main" id="{1274E232-A70F-47E9-BFAD-8AB224C8D554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501" name="Text Box 43">
          <a:extLst>
            <a:ext uri="{FF2B5EF4-FFF2-40B4-BE49-F238E27FC236}">
              <a16:creationId xmlns:a16="http://schemas.microsoft.com/office/drawing/2014/main" id="{A44B7EA2-B7B2-48D8-A324-D06C4626A500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2" name="Text Box 68">
          <a:extLst>
            <a:ext uri="{FF2B5EF4-FFF2-40B4-BE49-F238E27FC236}">
              <a16:creationId xmlns:a16="http://schemas.microsoft.com/office/drawing/2014/main" id="{D67221BC-A433-42DE-9C3F-6DDE74976C9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3" name="Text Box 69">
          <a:extLst>
            <a:ext uri="{FF2B5EF4-FFF2-40B4-BE49-F238E27FC236}">
              <a16:creationId xmlns:a16="http://schemas.microsoft.com/office/drawing/2014/main" id="{A3ADBD3F-88C3-4A32-9FD0-1DDD57426CB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4" name="Text Box 70">
          <a:extLst>
            <a:ext uri="{FF2B5EF4-FFF2-40B4-BE49-F238E27FC236}">
              <a16:creationId xmlns:a16="http://schemas.microsoft.com/office/drawing/2014/main" id="{B8BB5124-40C7-401C-9EB0-FD9D73082C1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5" name="Text Box 71">
          <a:extLst>
            <a:ext uri="{FF2B5EF4-FFF2-40B4-BE49-F238E27FC236}">
              <a16:creationId xmlns:a16="http://schemas.microsoft.com/office/drawing/2014/main" id="{0112F4BC-9B03-4B21-843D-EAF5F4C30FB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6" name="Text Box 72">
          <a:extLst>
            <a:ext uri="{FF2B5EF4-FFF2-40B4-BE49-F238E27FC236}">
              <a16:creationId xmlns:a16="http://schemas.microsoft.com/office/drawing/2014/main" id="{C08BC30A-6798-4C9F-BA6C-BD717954489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07" name="Text Box 73">
          <a:extLst>
            <a:ext uri="{FF2B5EF4-FFF2-40B4-BE49-F238E27FC236}">
              <a16:creationId xmlns:a16="http://schemas.microsoft.com/office/drawing/2014/main" id="{5607085E-CAE3-460F-BE3E-059B37B3503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08" name="Text Box 46">
          <a:extLst>
            <a:ext uri="{FF2B5EF4-FFF2-40B4-BE49-F238E27FC236}">
              <a16:creationId xmlns:a16="http://schemas.microsoft.com/office/drawing/2014/main" id="{8D5ACF09-A6AF-44FE-ABD7-65C3C9D450A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09" name="Text Box 43">
          <a:extLst>
            <a:ext uri="{FF2B5EF4-FFF2-40B4-BE49-F238E27FC236}">
              <a16:creationId xmlns:a16="http://schemas.microsoft.com/office/drawing/2014/main" id="{C8F077FE-BB9B-4D17-9BAB-F04EA75E1B5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10" name="Text Box 46">
          <a:extLst>
            <a:ext uri="{FF2B5EF4-FFF2-40B4-BE49-F238E27FC236}">
              <a16:creationId xmlns:a16="http://schemas.microsoft.com/office/drawing/2014/main" id="{E9B5CD2A-B3CD-4329-AA7B-7857B0CF993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11" name="Text Box 43">
          <a:extLst>
            <a:ext uri="{FF2B5EF4-FFF2-40B4-BE49-F238E27FC236}">
              <a16:creationId xmlns:a16="http://schemas.microsoft.com/office/drawing/2014/main" id="{376BBB69-7D15-4635-86A1-EFC6F56A295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2" name="Text Box 68">
          <a:extLst>
            <a:ext uri="{FF2B5EF4-FFF2-40B4-BE49-F238E27FC236}">
              <a16:creationId xmlns:a16="http://schemas.microsoft.com/office/drawing/2014/main" id="{DDAA0300-553B-4A39-93C7-19BDC30734AD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3" name="Text Box 69">
          <a:extLst>
            <a:ext uri="{FF2B5EF4-FFF2-40B4-BE49-F238E27FC236}">
              <a16:creationId xmlns:a16="http://schemas.microsoft.com/office/drawing/2014/main" id="{128B16AC-F0C2-4565-A769-CA092C095A4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4" name="Text Box 70">
          <a:extLst>
            <a:ext uri="{FF2B5EF4-FFF2-40B4-BE49-F238E27FC236}">
              <a16:creationId xmlns:a16="http://schemas.microsoft.com/office/drawing/2014/main" id="{C920AFC6-C34F-48F2-B317-DF246EB570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5" name="Text Box 71">
          <a:extLst>
            <a:ext uri="{FF2B5EF4-FFF2-40B4-BE49-F238E27FC236}">
              <a16:creationId xmlns:a16="http://schemas.microsoft.com/office/drawing/2014/main" id="{FEDBB3B1-04DE-420B-8B57-E7249138BF9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6" name="Text Box 72">
          <a:extLst>
            <a:ext uri="{FF2B5EF4-FFF2-40B4-BE49-F238E27FC236}">
              <a16:creationId xmlns:a16="http://schemas.microsoft.com/office/drawing/2014/main" id="{EAC6386A-2E04-4220-859C-038759A7891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17" name="Text Box 73">
          <a:extLst>
            <a:ext uri="{FF2B5EF4-FFF2-40B4-BE49-F238E27FC236}">
              <a16:creationId xmlns:a16="http://schemas.microsoft.com/office/drawing/2014/main" id="{126332F3-0B76-4659-9E05-9A176913399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18" name="Text Box 46">
          <a:extLst>
            <a:ext uri="{FF2B5EF4-FFF2-40B4-BE49-F238E27FC236}">
              <a16:creationId xmlns:a16="http://schemas.microsoft.com/office/drawing/2014/main" id="{2183CD1E-CA11-475D-BA5D-8EF6A477522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19" name="Text Box 43">
          <a:extLst>
            <a:ext uri="{FF2B5EF4-FFF2-40B4-BE49-F238E27FC236}">
              <a16:creationId xmlns:a16="http://schemas.microsoft.com/office/drawing/2014/main" id="{58E39492-6029-4E23-9226-3BD331613FC0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20" name="Text Box 46">
          <a:extLst>
            <a:ext uri="{FF2B5EF4-FFF2-40B4-BE49-F238E27FC236}">
              <a16:creationId xmlns:a16="http://schemas.microsoft.com/office/drawing/2014/main" id="{68BA1D30-D512-4E01-86B5-5B17ECDB0DC8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21" name="Text Box 43">
          <a:extLst>
            <a:ext uri="{FF2B5EF4-FFF2-40B4-BE49-F238E27FC236}">
              <a16:creationId xmlns:a16="http://schemas.microsoft.com/office/drawing/2014/main" id="{4976F4AF-BD76-4FAF-B72D-554E0AA0372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2" name="Text Box 68">
          <a:extLst>
            <a:ext uri="{FF2B5EF4-FFF2-40B4-BE49-F238E27FC236}">
              <a16:creationId xmlns:a16="http://schemas.microsoft.com/office/drawing/2014/main" id="{FE04A4FA-5369-4A9A-B1D5-73E8E132B7E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3" name="Text Box 69">
          <a:extLst>
            <a:ext uri="{FF2B5EF4-FFF2-40B4-BE49-F238E27FC236}">
              <a16:creationId xmlns:a16="http://schemas.microsoft.com/office/drawing/2014/main" id="{CCF08FA3-6570-4D8C-A8D3-C6F7860D76C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4" name="Text Box 70">
          <a:extLst>
            <a:ext uri="{FF2B5EF4-FFF2-40B4-BE49-F238E27FC236}">
              <a16:creationId xmlns:a16="http://schemas.microsoft.com/office/drawing/2014/main" id="{D56F956A-B746-406F-B67B-A6553A4EA9A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5" name="Text Box 71">
          <a:extLst>
            <a:ext uri="{FF2B5EF4-FFF2-40B4-BE49-F238E27FC236}">
              <a16:creationId xmlns:a16="http://schemas.microsoft.com/office/drawing/2014/main" id="{CFE2ADB2-2154-463E-B3C0-0354D3D77F9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6" name="Text Box 72">
          <a:extLst>
            <a:ext uri="{FF2B5EF4-FFF2-40B4-BE49-F238E27FC236}">
              <a16:creationId xmlns:a16="http://schemas.microsoft.com/office/drawing/2014/main" id="{45E24F92-22C3-468D-8E9E-9EB4A97FE05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4527" name="Text Box 73">
          <a:extLst>
            <a:ext uri="{FF2B5EF4-FFF2-40B4-BE49-F238E27FC236}">
              <a16:creationId xmlns:a16="http://schemas.microsoft.com/office/drawing/2014/main" id="{6C17DD0C-8650-4122-A020-6BFF4D76663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28" name="Text Box 46">
          <a:extLst>
            <a:ext uri="{FF2B5EF4-FFF2-40B4-BE49-F238E27FC236}">
              <a16:creationId xmlns:a16="http://schemas.microsoft.com/office/drawing/2014/main" id="{7FBC1666-76B6-487B-BF6E-048D9268D7A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29" name="Text Box 43">
          <a:extLst>
            <a:ext uri="{FF2B5EF4-FFF2-40B4-BE49-F238E27FC236}">
              <a16:creationId xmlns:a16="http://schemas.microsoft.com/office/drawing/2014/main" id="{DCC81BAE-2D50-4FBF-B7D5-7768B6D138C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30" name="Text Box 46">
          <a:extLst>
            <a:ext uri="{FF2B5EF4-FFF2-40B4-BE49-F238E27FC236}">
              <a16:creationId xmlns:a16="http://schemas.microsoft.com/office/drawing/2014/main" id="{C15B003F-3A97-447F-A14C-332F9FC77EC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31" name="Text Box 43">
          <a:extLst>
            <a:ext uri="{FF2B5EF4-FFF2-40B4-BE49-F238E27FC236}">
              <a16:creationId xmlns:a16="http://schemas.microsoft.com/office/drawing/2014/main" id="{1828770F-E59F-4140-A708-BD6F9166B924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532" name="Text Box 65">
          <a:extLst>
            <a:ext uri="{FF2B5EF4-FFF2-40B4-BE49-F238E27FC236}">
              <a16:creationId xmlns:a16="http://schemas.microsoft.com/office/drawing/2014/main" id="{3AD2F7FF-6DF2-42C4-82DB-98D4F986982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533" name="Text Box 91">
          <a:extLst>
            <a:ext uri="{FF2B5EF4-FFF2-40B4-BE49-F238E27FC236}">
              <a16:creationId xmlns:a16="http://schemas.microsoft.com/office/drawing/2014/main" id="{815FD14E-D539-41C6-8F0B-C9575D72A7F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4534" name="Text Box 65">
          <a:extLst>
            <a:ext uri="{FF2B5EF4-FFF2-40B4-BE49-F238E27FC236}">
              <a16:creationId xmlns:a16="http://schemas.microsoft.com/office/drawing/2014/main" id="{415C460E-B64C-48D3-B4DB-B85C64454712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535" name="Text Box 46">
          <a:extLst>
            <a:ext uri="{FF2B5EF4-FFF2-40B4-BE49-F238E27FC236}">
              <a16:creationId xmlns:a16="http://schemas.microsoft.com/office/drawing/2014/main" id="{376B438D-58A0-4166-A06C-3204E4A676EA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4536" name="Text Box 43">
          <a:extLst>
            <a:ext uri="{FF2B5EF4-FFF2-40B4-BE49-F238E27FC236}">
              <a16:creationId xmlns:a16="http://schemas.microsoft.com/office/drawing/2014/main" id="{507A0E9C-E142-4D4B-8989-A690CD70FBFF}"/>
            </a:ext>
          </a:extLst>
        </xdr:cNvPr>
        <xdr:cNvSpPr txBox="1">
          <a:spLocks noChangeArrowheads="1"/>
        </xdr:cNvSpPr>
      </xdr:nvSpPr>
      <xdr:spPr bwMode="auto">
        <a:xfrm>
          <a:off x="4676775" y="24260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37" name="Text Box 68">
          <a:extLst>
            <a:ext uri="{FF2B5EF4-FFF2-40B4-BE49-F238E27FC236}">
              <a16:creationId xmlns:a16="http://schemas.microsoft.com/office/drawing/2014/main" id="{0AC21993-5CA6-4A3F-A43B-4974446748C3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38" name="Text Box 69">
          <a:extLst>
            <a:ext uri="{FF2B5EF4-FFF2-40B4-BE49-F238E27FC236}">
              <a16:creationId xmlns:a16="http://schemas.microsoft.com/office/drawing/2014/main" id="{294B719B-CC0E-4BE5-9973-B14F88D441A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39" name="Text Box 70">
          <a:extLst>
            <a:ext uri="{FF2B5EF4-FFF2-40B4-BE49-F238E27FC236}">
              <a16:creationId xmlns:a16="http://schemas.microsoft.com/office/drawing/2014/main" id="{8FC28C8A-F711-4944-BB1E-AEBB53E3AAB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0" name="Text Box 71">
          <a:extLst>
            <a:ext uri="{FF2B5EF4-FFF2-40B4-BE49-F238E27FC236}">
              <a16:creationId xmlns:a16="http://schemas.microsoft.com/office/drawing/2014/main" id="{27933C7D-AE9A-4444-A6D4-300CF552538C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1" name="Text Box 72">
          <a:extLst>
            <a:ext uri="{FF2B5EF4-FFF2-40B4-BE49-F238E27FC236}">
              <a16:creationId xmlns:a16="http://schemas.microsoft.com/office/drawing/2014/main" id="{A033E693-10C2-4391-9814-ACA8278EB49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2" name="Text Box 73">
          <a:extLst>
            <a:ext uri="{FF2B5EF4-FFF2-40B4-BE49-F238E27FC236}">
              <a16:creationId xmlns:a16="http://schemas.microsoft.com/office/drawing/2014/main" id="{45B0D77D-D15A-435C-934C-07D3D62D46D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43" name="Text Box 46">
          <a:extLst>
            <a:ext uri="{FF2B5EF4-FFF2-40B4-BE49-F238E27FC236}">
              <a16:creationId xmlns:a16="http://schemas.microsoft.com/office/drawing/2014/main" id="{321CEAE1-7091-4130-9D0D-F3FA65C6D8E6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44" name="Text Box 43">
          <a:extLst>
            <a:ext uri="{FF2B5EF4-FFF2-40B4-BE49-F238E27FC236}">
              <a16:creationId xmlns:a16="http://schemas.microsoft.com/office/drawing/2014/main" id="{EFCC52D3-CD76-4C2C-B2EF-4B4CF07FDDFA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45" name="Text Box 46">
          <a:extLst>
            <a:ext uri="{FF2B5EF4-FFF2-40B4-BE49-F238E27FC236}">
              <a16:creationId xmlns:a16="http://schemas.microsoft.com/office/drawing/2014/main" id="{0F0C41ED-476D-4DF5-9E97-06F395AAF9F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46" name="Text Box 43">
          <a:extLst>
            <a:ext uri="{FF2B5EF4-FFF2-40B4-BE49-F238E27FC236}">
              <a16:creationId xmlns:a16="http://schemas.microsoft.com/office/drawing/2014/main" id="{3C976543-DC10-4023-B777-4E86469B2919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7" name="Text Box 68">
          <a:extLst>
            <a:ext uri="{FF2B5EF4-FFF2-40B4-BE49-F238E27FC236}">
              <a16:creationId xmlns:a16="http://schemas.microsoft.com/office/drawing/2014/main" id="{74054A63-9FE5-4261-844E-4491C34F8C11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8" name="Text Box 69">
          <a:extLst>
            <a:ext uri="{FF2B5EF4-FFF2-40B4-BE49-F238E27FC236}">
              <a16:creationId xmlns:a16="http://schemas.microsoft.com/office/drawing/2014/main" id="{160C9B2D-3870-44ED-B979-1490EFA9A38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49" name="Text Box 70">
          <a:extLst>
            <a:ext uri="{FF2B5EF4-FFF2-40B4-BE49-F238E27FC236}">
              <a16:creationId xmlns:a16="http://schemas.microsoft.com/office/drawing/2014/main" id="{F7BD9981-29A6-4EA2-BB25-51C5989E7F2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50" name="Text Box 71">
          <a:extLst>
            <a:ext uri="{FF2B5EF4-FFF2-40B4-BE49-F238E27FC236}">
              <a16:creationId xmlns:a16="http://schemas.microsoft.com/office/drawing/2014/main" id="{3FD6AFB5-2A89-4007-8014-623DF7C018AE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51" name="Text Box 72">
          <a:extLst>
            <a:ext uri="{FF2B5EF4-FFF2-40B4-BE49-F238E27FC236}">
              <a16:creationId xmlns:a16="http://schemas.microsoft.com/office/drawing/2014/main" id="{2B474917-ACE4-4848-B700-9507F24EA5E5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4552" name="Text Box 73">
          <a:extLst>
            <a:ext uri="{FF2B5EF4-FFF2-40B4-BE49-F238E27FC236}">
              <a16:creationId xmlns:a16="http://schemas.microsoft.com/office/drawing/2014/main" id="{E0883EFE-5FB1-43D2-801D-BF3FDED0647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53" name="Text Box 46">
          <a:extLst>
            <a:ext uri="{FF2B5EF4-FFF2-40B4-BE49-F238E27FC236}">
              <a16:creationId xmlns:a16="http://schemas.microsoft.com/office/drawing/2014/main" id="{F915FC6F-6031-4C26-B458-0C09E8757D3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54" name="Text Box 43">
          <a:extLst>
            <a:ext uri="{FF2B5EF4-FFF2-40B4-BE49-F238E27FC236}">
              <a16:creationId xmlns:a16="http://schemas.microsoft.com/office/drawing/2014/main" id="{6EADA0D5-7954-4B75-8FA1-3FC4AE2BD2BF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980F0599-F663-4DCB-AF6F-534C1A8A6D3B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4556" name="Text Box 43">
          <a:extLst>
            <a:ext uri="{FF2B5EF4-FFF2-40B4-BE49-F238E27FC236}">
              <a16:creationId xmlns:a16="http://schemas.microsoft.com/office/drawing/2014/main" id="{0B657DBD-8A57-4D6C-81CE-EAE507554B87}"/>
            </a:ext>
          </a:extLst>
        </xdr:cNvPr>
        <xdr:cNvSpPr txBox="1">
          <a:spLocks noChangeArrowheads="1"/>
        </xdr:cNvSpPr>
      </xdr:nvSpPr>
      <xdr:spPr bwMode="auto">
        <a:xfrm>
          <a:off x="3933825" y="2426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57" name="Text Box 10">
          <a:extLst>
            <a:ext uri="{FF2B5EF4-FFF2-40B4-BE49-F238E27FC236}">
              <a16:creationId xmlns:a16="http://schemas.microsoft.com/office/drawing/2014/main" id="{24E5899E-14F2-4E62-A526-3104998539C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58" name="Text Box 11">
          <a:extLst>
            <a:ext uri="{FF2B5EF4-FFF2-40B4-BE49-F238E27FC236}">
              <a16:creationId xmlns:a16="http://schemas.microsoft.com/office/drawing/2014/main" id="{7D5D4388-D460-4DFF-A33E-8FF0115EA90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59" name="Text Box 10">
          <a:extLst>
            <a:ext uri="{FF2B5EF4-FFF2-40B4-BE49-F238E27FC236}">
              <a16:creationId xmlns:a16="http://schemas.microsoft.com/office/drawing/2014/main" id="{E3D6DB23-A560-428E-A513-33351F59D9A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0" name="Text Box 11">
          <a:extLst>
            <a:ext uri="{FF2B5EF4-FFF2-40B4-BE49-F238E27FC236}">
              <a16:creationId xmlns:a16="http://schemas.microsoft.com/office/drawing/2014/main" id="{918415A2-C2FE-453F-8D9A-1F9C55DCBF1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1" name="Text Box 10">
          <a:extLst>
            <a:ext uri="{FF2B5EF4-FFF2-40B4-BE49-F238E27FC236}">
              <a16:creationId xmlns:a16="http://schemas.microsoft.com/office/drawing/2014/main" id="{88358D20-4A8F-4065-82B6-75B70642532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2" name="Text Box 11">
          <a:extLst>
            <a:ext uri="{FF2B5EF4-FFF2-40B4-BE49-F238E27FC236}">
              <a16:creationId xmlns:a16="http://schemas.microsoft.com/office/drawing/2014/main" id="{4F17F4F4-0336-4788-8C5B-295E1837DDD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3" name="Text Box 10">
          <a:extLst>
            <a:ext uri="{FF2B5EF4-FFF2-40B4-BE49-F238E27FC236}">
              <a16:creationId xmlns:a16="http://schemas.microsoft.com/office/drawing/2014/main" id="{9BC7B034-514C-4E35-AF15-A9ACA0D950C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4" name="Text Box 11">
          <a:extLst>
            <a:ext uri="{FF2B5EF4-FFF2-40B4-BE49-F238E27FC236}">
              <a16:creationId xmlns:a16="http://schemas.microsoft.com/office/drawing/2014/main" id="{DDF1129F-0C5D-4F31-8F80-FEB6DDF1E5C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5" name="Text Box 10">
          <a:extLst>
            <a:ext uri="{FF2B5EF4-FFF2-40B4-BE49-F238E27FC236}">
              <a16:creationId xmlns:a16="http://schemas.microsoft.com/office/drawing/2014/main" id="{3611530E-A5C8-4992-AFBE-58E53FFE544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190</xdr:row>
      <xdr:rowOff>0</xdr:rowOff>
    </xdr:from>
    <xdr:ext cx="0" cy="171450"/>
    <xdr:sp macro="" textlink="">
      <xdr:nvSpPr>
        <xdr:cNvPr id="4566" name="Text Box 10">
          <a:extLst>
            <a:ext uri="{FF2B5EF4-FFF2-40B4-BE49-F238E27FC236}">
              <a16:creationId xmlns:a16="http://schemas.microsoft.com/office/drawing/2014/main" id="{3A30C693-08C2-481D-8D9B-F7F8A7318A0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67" name="Text Box 10">
          <a:extLst>
            <a:ext uri="{FF2B5EF4-FFF2-40B4-BE49-F238E27FC236}">
              <a16:creationId xmlns:a16="http://schemas.microsoft.com/office/drawing/2014/main" id="{FDF6B15F-DCC0-46C1-B0B6-C12D54A7EE5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68" name="Text Box 11">
          <a:extLst>
            <a:ext uri="{FF2B5EF4-FFF2-40B4-BE49-F238E27FC236}">
              <a16:creationId xmlns:a16="http://schemas.microsoft.com/office/drawing/2014/main" id="{BE7C4B87-2E59-4797-8483-603421C544B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69" name="Text Box 10">
          <a:extLst>
            <a:ext uri="{FF2B5EF4-FFF2-40B4-BE49-F238E27FC236}">
              <a16:creationId xmlns:a16="http://schemas.microsoft.com/office/drawing/2014/main" id="{572010C4-6FC6-4362-BB08-4CDD88C8DA8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0" name="Text Box 11">
          <a:extLst>
            <a:ext uri="{FF2B5EF4-FFF2-40B4-BE49-F238E27FC236}">
              <a16:creationId xmlns:a16="http://schemas.microsoft.com/office/drawing/2014/main" id="{C81A678C-ACED-4AAE-A16C-B56F9F684E3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BFB31B05-3467-43C9-98BF-1FCA069FD2F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2" name="Text Box 11">
          <a:extLst>
            <a:ext uri="{FF2B5EF4-FFF2-40B4-BE49-F238E27FC236}">
              <a16:creationId xmlns:a16="http://schemas.microsoft.com/office/drawing/2014/main" id="{B93C24B0-3479-4D5C-8257-B69DF003ADE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3" name="Text Box 10">
          <a:extLst>
            <a:ext uri="{FF2B5EF4-FFF2-40B4-BE49-F238E27FC236}">
              <a16:creationId xmlns:a16="http://schemas.microsoft.com/office/drawing/2014/main" id="{176A9B3C-53D6-4A04-8347-F1DFDF13DCA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4" name="Text Box 11">
          <a:extLst>
            <a:ext uri="{FF2B5EF4-FFF2-40B4-BE49-F238E27FC236}">
              <a16:creationId xmlns:a16="http://schemas.microsoft.com/office/drawing/2014/main" id="{ADEF5745-181E-468F-A8B3-15AA9DA3105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5" name="Text Box 10">
          <a:extLst>
            <a:ext uri="{FF2B5EF4-FFF2-40B4-BE49-F238E27FC236}">
              <a16:creationId xmlns:a16="http://schemas.microsoft.com/office/drawing/2014/main" id="{0A39A40A-CC70-4A4C-A90B-00DFA2CB68C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6" name="Text Box 11">
          <a:extLst>
            <a:ext uri="{FF2B5EF4-FFF2-40B4-BE49-F238E27FC236}">
              <a16:creationId xmlns:a16="http://schemas.microsoft.com/office/drawing/2014/main" id="{593A2E59-E998-45A1-9192-26634C7BD3A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7" name="Text Box 10">
          <a:extLst>
            <a:ext uri="{FF2B5EF4-FFF2-40B4-BE49-F238E27FC236}">
              <a16:creationId xmlns:a16="http://schemas.microsoft.com/office/drawing/2014/main" id="{8D1A4DB3-C651-41A9-8912-875AD2A3C44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8" name="Text Box 11">
          <a:extLst>
            <a:ext uri="{FF2B5EF4-FFF2-40B4-BE49-F238E27FC236}">
              <a16:creationId xmlns:a16="http://schemas.microsoft.com/office/drawing/2014/main" id="{83007039-BE74-4572-8279-083F9378524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79" name="Text Box 10">
          <a:extLst>
            <a:ext uri="{FF2B5EF4-FFF2-40B4-BE49-F238E27FC236}">
              <a16:creationId xmlns:a16="http://schemas.microsoft.com/office/drawing/2014/main" id="{52E6AB68-209B-40AE-8774-F834F6BCB60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80" name="Text Box 11">
          <a:extLst>
            <a:ext uri="{FF2B5EF4-FFF2-40B4-BE49-F238E27FC236}">
              <a16:creationId xmlns:a16="http://schemas.microsoft.com/office/drawing/2014/main" id="{B9904905-06CB-4582-AB10-F5DEB64EA46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81" name="Text Box 10">
          <a:extLst>
            <a:ext uri="{FF2B5EF4-FFF2-40B4-BE49-F238E27FC236}">
              <a16:creationId xmlns:a16="http://schemas.microsoft.com/office/drawing/2014/main" id="{0AA84848-6FDD-4E95-B03F-A0DAA672465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82" name="Text Box 11">
          <a:extLst>
            <a:ext uri="{FF2B5EF4-FFF2-40B4-BE49-F238E27FC236}">
              <a16:creationId xmlns:a16="http://schemas.microsoft.com/office/drawing/2014/main" id="{5226B205-E76B-4744-BF95-92CC86E830A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188</xdr:row>
      <xdr:rowOff>0</xdr:rowOff>
    </xdr:from>
    <xdr:ext cx="0" cy="171450"/>
    <xdr:sp macro="" textlink="">
      <xdr:nvSpPr>
        <xdr:cNvPr id="4583" name="Text Box 10">
          <a:extLst>
            <a:ext uri="{FF2B5EF4-FFF2-40B4-BE49-F238E27FC236}">
              <a16:creationId xmlns:a16="http://schemas.microsoft.com/office/drawing/2014/main" id="{80E9B524-EEA5-4AF4-AE61-529084FB09A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4" name="Text Box 10">
          <a:extLst>
            <a:ext uri="{FF2B5EF4-FFF2-40B4-BE49-F238E27FC236}">
              <a16:creationId xmlns:a16="http://schemas.microsoft.com/office/drawing/2014/main" id="{F25B62D3-A0D5-4C26-84A1-7B787A43E86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5" name="Text Box 11">
          <a:extLst>
            <a:ext uri="{FF2B5EF4-FFF2-40B4-BE49-F238E27FC236}">
              <a16:creationId xmlns:a16="http://schemas.microsoft.com/office/drawing/2014/main" id="{8BC654A5-A9BF-48D0-B452-DCF5D610066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343C773D-5D83-48A6-94AB-C63BDA51908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7" name="Text Box 11">
          <a:extLst>
            <a:ext uri="{FF2B5EF4-FFF2-40B4-BE49-F238E27FC236}">
              <a16:creationId xmlns:a16="http://schemas.microsoft.com/office/drawing/2014/main" id="{046C253F-0A46-4113-91AD-B487E2E1498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8" name="Text Box 10">
          <a:extLst>
            <a:ext uri="{FF2B5EF4-FFF2-40B4-BE49-F238E27FC236}">
              <a16:creationId xmlns:a16="http://schemas.microsoft.com/office/drawing/2014/main" id="{0D53191C-D376-42ED-9C62-EAA4FBC8A34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89" name="Text Box 11">
          <a:extLst>
            <a:ext uri="{FF2B5EF4-FFF2-40B4-BE49-F238E27FC236}">
              <a16:creationId xmlns:a16="http://schemas.microsoft.com/office/drawing/2014/main" id="{0F808A38-0A45-4D0B-AE14-0B585ED26DF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90" name="Text Box 10">
          <a:extLst>
            <a:ext uri="{FF2B5EF4-FFF2-40B4-BE49-F238E27FC236}">
              <a16:creationId xmlns:a16="http://schemas.microsoft.com/office/drawing/2014/main" id="{4F358817-75B1-44C1-A261-3DDC44802D6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91" name="Text Box 11">
          <a:extLst>
            <a:ext uri="{FF2B5EF4-FFF2-40B4-BE49-F238E27FC236}">
              <a16:creationId xmlns:a16="http://schemas.microsoft.com/office/drawing/2014/main" id="{EEE6A824-4146-44B2-8754-FF415B7D2DB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92" name="Text Box 10">
          <a:extLst>
            <a:ext uri="{FF2B5EF4-FFF2-40B4-BE49-F238E27FC236}">
              <a16:creationId xmlns:a16="http://schemas.microsoft.com/office/drawing/2014/main" id="{19422F6C-BB4B-4946-AC9D-F3975543D45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593" name="Text Box 10">
          <a:extLst>
            <a:ext uri="{FF2B5EF4-FFF2-40B4-BE49-F238E27FC236}">
              <a16:creationId xmlns:a16="http://schemas.microsoft.com/office/drawing/2014/main" id="{1D2D3D1C-82C5-4221-912D-8CCD24E1870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4" name="Text Box 10">
          <a:extLst>
            <a:ext uri="{FF2B5EF4-FFF2-40B4-BE49-F238E27FC236}">
              <a16:creationId xmlns:a16="http://schemas.microsoft.com/office/drawing/2014/main" id="{4B45FF45-9E45-4967-828D-293371343B6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5" name="Text Box 11">
          <a:extLst>
            <a:ext uri="{FF2B5EF4-FFF2-40B4-BE49-F238E27FC236}">
              <a16:creationId xmlns:a16="http://schemas.microsoft.com/office/drawing/2014/main" id="{8316AFA1-3D7B-4BED-AE2B-DFB7764F93B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6" name="Text Box 10">
          <a:extLst>
            <a:ext uri="{FF2B5EF4-FFF2-40B4-BE49-F238E27FC236}">
              <a16:creationId xmlns:a16="http://schemas.microsoft.com/office/drawing/2014/main" id="{71325F2E-B216-45EF-B58A-AFCE9E26D4F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7" name="Text Box 11">
          <a:extLst>
            <a:ext uri="{FF2B5EF4-FFF2-40B4-BE49-F238E27FC236}">
              <a16:creationId xmlns:a16="http://schemas.microsoft.com/office/drawing/2014/main" id="{437C72FB-8AA6-4CA6-8D8B-333EFC77FC0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8" name="Text Box 10">
          <a:extLst>
            <a:ext uri="{FF2B5EF4-FFF2-40B4-BE49-F238E27FC236}">
              <a16:creationId xmlns:a16="http://schemas.microsoft.com/office/drawing/2014/main" id="{14FB98F2-353D-41D2-861C-ECDB00FF784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599" name="Text Box 11">
          <a:extLst>
            <a:ext uri="{FF2B5EF4-FFF2-40B4-BE49-F238E27FC236}">
              <a16:creationId xmlns:a16="http://schemas.microsoft.com/office/drawing/2014/main" id="{94C4799E-A8CB-4D99-80BD-C74138EB258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00" name="Text Box 10">
          <a:extLst>
            <a:ext uri="{FF2B5EF4-FFF2-40B4-BE49-F238E27FC236}">
              <a16:creationId xmlns:a16="http://schemas.microsoft.com/office/drawing/2014/main" id="{2F947A35-0249-4A5D-947A-7975F449910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01" name="Text Box 11">
          <a:extLst>
            <a:ext uri="{FF2B5EF4-FFF2-40B4-BE49-F238E27FC236}">
              <a16:creationId xmlns:a16="http://schemas.microsoft.com/office/drawing/2014/main" id="{F9D03933-1C40-4CA2-835C-826BD3D9476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02" name="Text Box 10">
          <a:extLst>
            <a:ext uri="{FF2B5EF4-FFF2-40B4-BE49-F238E27FC236}">
              <a16:creationId xmlns:a16="http://schemas.microsoft.com/office/drawing/2014/main" id="{B4071867-531E-4DBE-A6EE-4C2BB6A54F1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03" name="Text Box 10">
          <a:extLst>
            <a:ext uri="{FF2B5EF4-FFF2-40B4-BE49-F238E27FC236}">
              <a16:creationId xmlns:a16="http://schemas.microsoft.com/office/drawing/2014/main" id="{B50E3425-2AAF-4734-8D4A-FE89085A600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4" name="Text Box 10">
          <a:extLst>
            <a:ext uri="{FF2B5EF4-FFF2-40B4-BE49-F238E27FC236}">
              <a16:creationId xmlns:a16="http://schemas.microsoft.com/office/drawing/2014/main" id="{DB1E8589-2244-4799-92AA-34BACE5CEEF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5" name="Text Box 11">
          <a:extLst>
            <a:ext uri="{FF2B5EF4-FFF2-40B4-BE49-F238E27FC236}">
              <a16:creationId xmlns:a16="http://schemas.microsoft.com/office/drawing/2014/main" id="{ECA66062-4F26-48B7-A935-4952E77C8DE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6" name="Text Box 10">
          <a:extLst>
            <a:ext uri="{FF2B5EF4-FFF2-40B4-BE49-F238E27FC236}">
              <a16:creationId xmlns:a16="http://schemas.microsoft.com/office/drawing/2014/main" id="{7194DAF1-37A2-4671-801C-D0E1840C554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7" name="Text Box 11">
          <a:extLst>
            <a:ext uri="{FF2B5EF4-FFF2-40B4-BE49-F238E27FC236}">
              <a16:creationId xmlns:a16="http://schemas.microsoft.com/office/drawing/2014/main" id="{67874D40-8866-4A74-A239-F43D5E8BD82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8" name="Text Box 10">
          <a:extLst>
            <a:ext uri="{FF2B5EF4-FFF2-40B4-BE49-F238E27FC236}">
              <a16:creationId xmlns:a16="http://schemas.microsoft.com/office/drawing/2014/main" id="{77FB1496-9019-4F79-A087-973EC06D90D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09" name="Text Box 11">
          <a:extLst>
            <a:ext uri="{FF2B5EF4-FFF2-40B4-BE49-F238E27FC236}">
              <a16:creationId xmlns:a16="http://schemas.microsoft.com/office/drawing/2014/main" id="{1E734CA1-F5C3-472B-8EBF-5E9816E836A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10" name="Text Box 10">
          <a:extLst>
            <a:ext uri="{FF2B5EF4-FFF2-40B4-BE49-F238E27FC236}">
              <a16:creationId xmlns:a16="http://schemas.microsoft.com/office/drawing/2014/main" id="{266A12B8-924B-4B4D-8E76-2026E10AAA3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11" name="Text Box 11">
          <a:extLst>
            <a:ext uri="{FF2B5EF4-FFF2-40B4-BE49-F238E27FC236}">
              <a16:creationId xmlns:a16="http://schemas.microsoft.com/office/drawing/2014/main" id="{FF72C831-B921-402C-909D-642AAA8AE74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12" name="Text Box 10">
          <a:extLst>
            <a:ext uri="{FF2B5EF4-FFF2-40B4-BE49-F238E27FC236}">
              <a16:creationId xmlns:a16="http://schemas.microsoft.com/office/drawing/2014/main" id="{B5334AAC-B0D1-42DA-B209-54478F6A039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3A6A989E-B873-4E47-84DF-07B4FFCDE7F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4" name="Text Box 10">
          <a:extLst>
            <a:ext uri="{FF2B5EF4-FFF2-40B4-BE49-F238E27FC236}">
              <a16:creationId xmlns:a16="http://schemas.microsoft.com/office/drawing/2014/main" id="{2DB94F06-5B94-43F2-AD53-ED546C88B57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5" name="Text Box 11">
          <a:extLst>
            <a:ext uri="{FF2B5EF4-FFF2-40B4-BE49-F238E27FC236}">
              <a16:creationId xmlns:a16="http://schemas.microsoft.com/office/drawing/2014/main" id="{C567B1A7-D030-411A-8F75-EFDA62ED7C1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6" name="Text Box 10">
          <a:extLst>
            <a:ext uri="{FF2B5EF4-FFF2-40B4-BE49-F238E27FC236}">
              <a16:creationId xmlns:a16="http://schemas.microsoft.com/office/drawing/2014/main" id="{39FECD9D-2A6F-4C57-91D2-95FBD935FBC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7" name="Text Box 11">
          <a:extLst>
            <a:ext uri="{FF2B5EF4-FFF2-40B4-BE49-F238E27FC236}">
              <a16:creationId xmlns:a16="http://schemas.microsoft.com/office/drawing/2014/main" id="{E771274A-3A2E-465D-B20B-7115B397855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8" name="Text Box 10">
          <a:extLst>
            <a:ext uri="{FF2B5EF4-FFF2-40B4-BE49-F238E27FC236}">
              <a16:creationId xmlns:a16="http://schemas.microsoft.com/office/drawing/2014/main" id="{BA3FEA69-7EEB-48A0-BC02-2DE64047A5A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19" name="Text Box 11">
          <a:extLst>
            <a:ext uri="{FF2B5EF4-FFF2-40B4-BE49-F238E27FC236}">
              <a16:creationId xmlns:a16="http://schemas.microsoft.com/office/drawing/2014/main" id="{605F692A-736D-4C19-9357-C8A48295A3E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0" name="Text Box 10">
          <a:extLst>
            <a:ext uri="{FF2B5EF4-FFF2-40B4-BE49-F238E27FC236}">
              <a16:creationId xmlns:a16="http://schemas.microsoft.com/office/drawing/2014/main" id="{774CFE87-5E2A-417A-ADCC-25DFE7E614D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1" name="Text Box 11">
          <a:extLst>
            <a:ext uri="{FF2B5EF4-FFF2-40B4-BE49-F238E27FC236}">
              <a16:creationId xmlns:a16="http://schemas.microsoft.com/office/drawing/2014/main" id="{260CAE07-FA66-44CB-990A-2F423AC8BA1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2" name="Text Box 10">
          <a:extLst>
            <a:ext uri="{FF2B5EF4-FFF2-40B4-BE49-F238E27FC236}">
              <a16:creationId xmlns:a16="http://schemas.microsoft.com/office/drawing/2014/main" id="{539AC476-CD1B-4D33-9AAD-55432B78BCD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3" name="Text Box 11">
          <a:extLst>
            <a:ext uri="{FF2B5EF4-FFF2-40B4-BE49-F238E27FC236}">
              <a16:creationId xmlns:a16="http://schemas.microsoft.com/office/drawing/2014/main" id="{7358F2AB-660D-431D-B03B-6304153F942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4" name="Text Box 10">
          <a:extLst>
            <a:ext uri="{FF2B5EF4-FFF2-40B4-BE49-F238E27FC236}">
              <a16:creationId xmlns:a16="http://schemas.microsoft.com/office/drawing/2014/main" id="{0EFE7A03-7661-4735-A3CD-FD9310F05CF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5" name="Text Box 11">
          <a:extLst>
            <a:ext uri="{FF2B5EF4-FFF2-40B4-BE49-F238E27FC236}">
              <a16:creationId xmlns:a16="http://schemas.microsoft.com/office/drawing/2014/main" id="{0D280966-835D-45D8-A301-34E925064E3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6" name="Text Box 10">
          <a:extLst>
            <a:ext uri="{FF2B5EF4-FFF2-40B4-BE49-F238E27FC236}">
              <a16:creationId xmlns:a16="http://schemas.microsoft.com/office/drawing/2014/main" id="{7E6594A0-F8F2-46ED-ACF7-34E2D330BBD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7" name="Text Box 11">
          <a:extLst>
            <a:ext uri="{FF2B5EF4-FFF2-40B4-BE49-F238E27FC236}">
              <a16:creationId xmlns:a16="http://schemas.microsoft.com/office/drawing/2014/main" id="{A589CF68-4D2E-4006-9A43-6585EBD2F29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8" name="Text Box 10">
          <a:extLst>
            <a:ext uri="{FF2B5EF4-FFF2-40B4-BE49-F238E27FC236}">
              <a16:creationId xmlns:a16="http://schemas.microsoft.com/office/drawing/2014/main" id="{E0670ED8-A2A4-4780-9BD1-BA097EE5B47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29" name="Text Box 11">
          <a:extLst>
            <a:ext uri="{FF2B5EF4-FFF2-40B4-BE49-F238E27FC236}">
              <a16:creationId xmlns:a16="http://schemas.microsoft.com/office/drawing/2014/main" id="{3046F82D-AAA2-4621-B2B9-D25EC041E4A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181</xdr:row>
      <xdr:rowOff>0</xdr:rowOff>
    </xdr:from>
    <xdr:ext cx="0" cy="171450"/>
    <xdr:sp macro="" textlink="">
      <xdr:nvSpPr>
        <xdr:cNvPr id="4630" name="Text Box 10">
          <a:extLst>
            <a:ext uri="{FF2B5EF4-FFF2-40B4-BE49-F238E27FC236}">
              <a16:creationId xmlns:a16="http://schemas.microsoft.com/office/drawing/2014/main" id="{F923F15D-C2A7-4241-B8B5-53CF1D200CC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1" name="Text Box 10">
          <a:extLst>
            <a:ext uri="{FF2B5EF4-FFF2-40B4-BE49-F238E27FC236}">
              <a16:creationId xmlns:a16="http://schemas.microsoft.com/office/drawing/2014/main" id="{748AAE4D-40BB-4F4C-AF7E-F85F97AD25E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2" name="Text Box 11">
          <a:extLst>
            <a:ext uri="{FF2B5EF4-FFF2-40B4-BE49-F238E27FC236}">
              <a16:creationId xmlns:a16="http://schemas.microsoft.com/office/drawing/2014/main" id="{51D5E00C-E2AB-41A2-A208-B82A8D3C36D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3" name="Text Box 10">
          <a:extLst>
            <a:ext uri="{FF2B5EF4-FFF2-40B4-BE49-F238E27FC236}">
              <a16:creationId xmlns:a16="http://schemas.microsoft.com/office/drawing/2014/main" id="{B15EB102-DE73-47BF-8484-222D5C6F2DE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4" name="Text Box 11">
          <a:extLst>
            <a:ext uri="{FF2B5EF4-FFF2-40B4-BE49-F238E27FC236}">
              <a16:creationId xmlns:a16="http://schemas.microsoft.com/office/drawing/2014/main" id="{024F1E1F-450B-4481-A020-FF0B615ADCC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5" name="Text Box 10">
          <a:extLst>
            <a:ext uri="{FF2B5EF4-FFF2-40B4-BE49-F238E27FC236}">
              <a16:creationId xmlns:a16="http://schemas.microsoft.com/office/drawing/2014/main" id="{A586B2EA-68AE-4423-BA20-76F46971BBA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6" name="Text Box 11">
          <a:extLst>
            <a:ext uri="{FF2B5EF4-FFF2-40B4-BE49-F238E27FC236}">
              <a16:creationId xmlns:a16="http://schemas.microsoft.com/office/drawing/2014/main" id="{91493718-1AE2-4F4C-BD72-D91557437E5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7" name="Text Box 10">
          <a:extLst>
            <a:ext uri="{FF2B5EF4-FFF2-40B4-BE49-F238E27FC236}">
              <a16:creationId xmlns:a16="http://schemas.microsoft.com/office/drawing/2014/main" id="{A816C8A9-2AB1-4633-BB79-D9D5F8AA9EB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8" name="Text Box 11">
          <a:extLst>
            <a:ext uri="{FF2B5EF4-FFF2-40B4-BE49-F238E27FC236}">
              <a16:creationId xmlns:a16="http://schemas.microsoft.com/office/drawing/2014/main" id="{EA2FBA07-A2A4-4E9E-9813-7DC904295CC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39" name="Text Box 10">
          <a:extLst>
            <a:ext uri="{FF2B5EF4-FFF2-40B4-BE49-F238E27FC236}">
              <a16:creationId xmlns:a16="http://schemas.microsoft.com/office/drawing/2014/main" id="{52DEBBD4-6D46-4EC9-82C9-F8977E6EC0B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40" name="Text Box 10">
          <a:extLst>
            <a:ext uri="{FF2B5EF4-FFF2-40B4-BE49-F238E27FC236}">
              <a16:creationId xmlns:a16="http://schemas.microsoft.com/office/drawing/2014/main" id="{A6FE75B2-427A-4A32-805A-57B7BA0631B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1" name="Text Box 10">
          <a:extLst>
            <a:ext uri="{FF2B5EF4-FFF2-40B4-BE49-F238E27FC236}">
              <a16:creationId xmlns:a16="http://schemas.microsoft.com/office/drawing/2014/main" id="{DE416C18-7FCC-4820-813A-3D376E8DB5A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2" name="Text Box 11">
          <a:extLst>
            <a:ext uri="{FF2B5EF4-FFF2-40B4-BE49-F238E27FC236}">
              <a16:creationId xmlns:a16="http://schemas.microsoft.com/office/drawing/2014/main" id="{18ADC432-CEF4-4DD6-BFE0-DBE6DC449BD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3" name="Text Box 10">
          <a:extLst>
            <a:ext uri="{FF2B5EF4-FFF2-40B4-BE49-F238E27FC236}">
              <a16:creationId xmlns:a16="http://schemas.microsoft.com/office/drawing/2014/main" id="{DB86EEF3-DB15-4C5F-AC50-39F175CFA59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4" name="Text Box 11">
          <a:extLst>
            <a:ext uri="{FF2B5EF4-FFF2-40B4-BE49-F238E27FC236}">
              <a16:creationId xmlns:a16="http://schemas.microsoft.com/office/drawing/2014/main" id="{C4F70800-A984-4B14-B32D-0A757D53A20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5" name="Text Box 10">
          <a:extLst>
            <a:ext uri="{FF2B5EF4-FFF2-40B4-BE49-F238E27FC236}">
              <a16:creationId xmlns:a16="http://schemas.microsoft.com/office/drawing/2014/main" id="{E3896ACB-3C77-448C-B775-E7E4C2FD9FF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6" name="Text Box 11">
          <a:extLst>
            <a:ext uri="{FF2B5EF4-FFF2-40B4-BE49-F238E27FC236}">
              <a16:creationId xmlns:a16="http://schemas.microsoft.com/office/drawing/2014/main" id="{3B9895F9-B4CE-48AC-9C0A-1DA3A6FF243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7" name="Text Box 10">
          <a:extLst>
            <a:ext uri="{FF2B5EF4-FFF2-40B4-BE49-F238E27FC236}">
              <a16:creationId xmlns:a16="http://schemas.microsoft.com/office/drawing/2014/main" id="{FE4263B1-CB56-47E6-BBF8-4FFFA7CF7FC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8" name="Text Box 11">
          <a:extLst>
            <a:ext uri="{FF2B5EF4-FFF2-40B4-BE49-F238E27FC236}">
              <a16:creationId xmlns:a16="http://schemas.microsoft.com/office/drawing/2014/main" id="{DEAFE635-634D-4699-92BC-4254DB466AF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49" name="Text Box 10">
          <a:extLst>
            <a:ext uri="{FF2B5EF4-FFF2-40B4-BE49-F238E27FC236}">
              <a16:creationId xmlns:a16="http://schemas.microsoft.com/office/drawing/2014/main" id="{6288E223-1E83-45B8-BE8C-6A34DB1D005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0" name="Text Box 11">
          <a:extLst>
            <a:ext uri="{FF2B5EF4-FFF2-40B4-BE49-F238E27FC236}">
              <a16:creationId xmlns:a16="http://schemas.microsoft.com/office/drawing/2014/main" id="{898E1B68-81FC-4EF6-9579-1A493AB1D84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1" name="Text Box 10">
          <a:extLst>
            <a:ext uri="{FF2B5EF4-FFF2-40B4-BE49-F238E27FC236}">
              <a16:creationId xmlns:a16="http://schemas.microsoft.com/office/drawing/2014/main" id="{AE4B066D-06F3-4107-856D-9C03E807922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2" name="Text Box 11">
          <a:extLst>
            <a:ext uri="{FF2B5EF4-FFF2-40B4-BE49-F238E27FC236}">
              <a16:creationId xmlns:a16="http://schemas.microsoft.com/office/drawing/2014/main" id="{CDA01EE6-9D3D-430C-9A9A-27C317A1205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3" name="Text Box 10">
          <a:extLst>
            <a:ext uri="{FF2B5EF4-FFF2-40B4-BE49-F238E27FC236}">
              <a16:creationId xmlns:a16="http://schemas.microsoft.com/office/drawing/2014/main" id="{9D0F15C4-A6E7-40F7-939D-72886603C4B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4" name="Text Box 11">
          <a:extLst>
            <a:ext uri="{FF2B5EF4-FFF2-40B4-BE49-F238E27FC236}">
              <a16:creationId xmlns:a16="http://schemas.microsoft.com/office/drawing/2014/main" id="{17D754C9-B27F-4F10-875F-01F3F89BBDA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5" name="Text Box 10">
          <a:extLst>
            <a:ext uri="{FF2B5EF4-FFF2-40B4-BE49-F238E27FC236}">
              <a16:creationId xmlns:a16="http://schemas.microsoft.com/office/drawing/2014/main" id="{0907F707-A014-4A7B-BC7A-6AD4F9D17D4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6" name="Text Box 11">
          <a:extLst>
            <a:ext uri="{FF2B5EF4-FFF2-40B4-BE49-F238E27FC236}">
              <a16:creationId xmlns:a16="http://schemas.microsoft.com/office/drawing/2014/main" id="{25A2BC8C-7AFF-41AC-BC2E-F3D571B940A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57" name="Text Box 10">
          <a:extLst>
            <a:ext uri="{FF2B5EF4-FFF2-40B4-BE49-F238E27FC236}">
              <a16:creationId xmlns:a16="http://schemas.microsoft.com/office/drawing/2014/main" id="{D14E5450-384C-4E08-BC70-F104EBECC83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58" name="Text Box 10">
          <a:extLst>
            <a:ext uri="{FF2B5EF4-FFF2-40B4-BE49-F238E27FC236}">
              <a16:creationId xmlns:a16="http://schemas.microsoft.com/office/drawing/2014/main" id="{5427D752-0185-451D-8164-BAE50283541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59" name="Text Box 11">
          <a:extLst>
            <a:ext uri="{FF2B5EF4-FFF2-40B4-BE49-F238E27FC236}">
              <a16:creationId xmlns:a16="http://schemas.microsoft.com/office/drawing/2014/main" id="{BA2AB348-0CE5-42A5-BCE1-5236FCEAD14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0" name="Text Box 10">
          <a:extLst>
            <a:ext uri="{FF2B5EF4-FFF2-40B4-BE49-F238E27FC236}">
              <a16:creationId xmlns:a16="http://schemas.microsoft.com/office/drawing/2014/main" id="{0BCFA327-ECC1-4EE0-AB63-1169864D301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1" name="Text Box 11">
          <a:extLst>
            <a:ext uri="{FF2B5EF4-FFF2-40B4-BE49-F238E27FC236}">
              <a16:creationId xmlns:a16="http://schemas.microsoft.com/office/drawing/2014/main" id="{C691ABED-5E1F-4398-96FA-36147AEE144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2" name="Text Box 10">
          <a:extLst>
            <a:ext uri="{FF2B5EF4-FFF2-40B4-BE49-F238E27FC236}">
              <a16:creationId xmlns:a16="http://schemas.microsoft.com/office/drawing/2014/main" id="{B5F90ED1-7474-4D86-91EC-1D9D1398828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CB513D5A-DB15-42AE-A38B-9E7EB34D4E5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4" name="Text Box 10">
          <a:extLst>
            <a:ext uri="{FF2B5EF4-FFF2-40B4-BE49-F238E27FC236}">
              <a16:creationId xmlns:a16="http://schemas.microsoft.com/office/drawing/2014/main" id="{66FBC7BB-CC46-4F28-BBCD-5CC94501D4B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5" name="Text Box 11">
          <a:extLst>
            <a:ext uri="{FF2B5EF4-FFF2-40B4-BE49-F238E27FC236}">
              <a16:creationId xmlns:a16="http://schemas.microsoft.com/office/drawing/2014/main" id="{89113A69-DDC2-4588-8C0D-4D9297C2D68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6" name="Text Box 10">
          <a:extLst>
            <a:ext uri="{FF2B5EF4-FFF2-40B4-BE49-F238E27FC236}">
              <a16:creationId xmlns:a16="http://schemas.microsoft.com/office/drawing/2014/main" id="{4CD3832A-F170-42C7-8414-0BEA247F995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67" name="Text Box 10">
          <a:extLst>
            <a:ext uri="{FF2B5EF4-FFF2-40B4-BE49-F238E27FC236}">
              <a16:creationId xmlns:a16="http://schemas.microsoft.com/office/drawing/2014/main" id="{5B34C653-5DDD-4022-83A0-2E3E827ACE4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68" name="Text Box 10">
          <a:extLst>
            <a:ext uri="{FF2B5EF4-FFF2-40B4-BE49-F238E27FC236}">
              <a16:creationId xmlns:a16="http://schemas.microsoft.com/office/drawing/2014/main" id="{9A01EA99-4F17-4211-BDB2-7EE50AAE683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69" name="Text Box 11">
          <a:extLst>
            <a:ext uri="{FF2B5EF4-FFF2-40B4-BE49-F238E27FC236}">
              <a16:creationId xmlns:a16="http://schemas.microsoft.com/office/drawing/2014/main" id="{3D5AD7B7-3C24-4D45-B2DC-A458CC10A1D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107D9A32-96C6-45C7-A7D6-5AED7364373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1" name="Text Box 11">
          <a:extLst>
            <a:ext uri="{FF2B5EF4-FFF2-40B4-BE49-F238E27FC236}">
              <a16:creationId xmlns:a16="http://schemas.microsoft.com/office/drawing/2014/main" id="{73DBB64C-6B3E-450C-9413-6000D45ECE8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2" name="Text Box 10">
          <a:extLst>
            <a:ext uri="{FF2B5EF4-FFF2-40B4-BE49-F238E27FC236}">
              <a16:creationId xmlns:a16="http://schemas.microsoft.com/office/drawing/2014/main" id="{62316E3E-CBA4-4356-A6F0-E9237F41BDF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3" name="Text Box 11">
          <a:extLst>
            <a:ext uri="{FF2B5EF4-FFF2-40B4-BE49-F238E27FC236}">
              <a16:creationId xmlns:a16="http://schemas.microsoft.com/office/drawing/2014/main" id="{25A4921A-1C71-4963-93A2-8AE42C12BDC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4" name="Text Box 10">
          <a:extLst>
            <a:ext uri="{FF2B5EF4-FFF2-40B4-BE49-F238E27FC236}">
              <a16:creationId xmlns:a16="http://schemas.microsoft.com/office/drawing/2014/main" id="{DCBBF600-256E-448E-8419-B5FAC0CF5B5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5" name="Text Box 11">
          <a:extLst>
            <a:ext uri="{FF2B5EF4-FFF2-40B4-BE49-F238E27FC236}">
              <a16:creationId xmlns:a16="http://schemas.microsoft.com/office/drawing/2014/main" id="{19024E13-78D1-4807-8BF9-6B57E014D0F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6" name="Text Box 10">
          <a:extLst>
            <a:ext uri="{FF2B5EF4-FFF2-40B4-BE49-F238E27FC236}">
              <a16:creationId xmlns:a16="http://schemas.microsoft.com/office/drawing/2014/main" id="{E31EF179-908D-42B7-8C8E-9CB3FB04954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677" name="Text Box 10">
          <a:extLst>
            <a:ext uri="{FF2B5EF4-FFF2-40B4-BE49-F238E27FC236}">
              <a16:creationId xmlns:a16="http://schemas.microsoft.com/office/drawing/2014/main" id="{CB442EFD-1271-4E5C-B62C-A61C6838431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78" name="Text Box 10">
          <a:extLst>
            <a:ext uri="{FF2B5EF4-FFF2-40B4-BE49-F238E27FC236}">
              <a16:creationId xmlns:a16="http://schemas.microsoft.com/office/drawing/2014/main" id="{2FBAE69C-25BA-48DE-A827-BF8CC064BAF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79" name="Text Box 11">
          <a:extLst>
            <a:ext uri="{FF2B5EF4-FFF2-40B4-BE49-F238E27FC236}">
              <a16:creationId xmlns:a16="http://schemas.microsoft.com/office/drawing/2014/main" id="{48FB0621-D271-4436-BC36-927F2BEB561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0" name="Text Box 10">
          <a:extLst>
            <a:ext uri="{FF2B5EF4-FFF2-40B4-BE49-F238E27FC236}">
              <a16:creationId xmlns:a16="http://schemas.microsoft.com/office/drawing/2014/main" id="{2124CBDA-FB5D-4C50-BF18-DA3D02842A1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1" name="Text Box 11">
          <a:extLst>
            <a:ext uri="{FF2B5EF4-FFF2-40B4-BE49-F238E27FC236}">
              <a16:creationId xmlns:a16="http://schemas.microsoft.com/office/drawing/2014/main" id="{23F88B40-01D7-4BAA-BF78-AC3F96FE8E7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2" name="Text Box 10">
          <a:extLst>
            <a:ext uri="{FF2B5EF4-FFF2-40B4-BE49-F238E27FC236}">
              <a16:creationId xmlns:a16="http://schemas.microsoft.com/office/drawing/2014/main" id="{B41E54E8-5726-4F03-96A2-1DF39712976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3" name="Text Box 11">
          <a:extLst>
            <a:ext uri="{FF2B5EF4-FFF2-40B4-BE49-F238E27FC236}">
              <a16:creationId xmlns:a16="http://schemas.microsoft.com/office/drawing/2014/main" id="{AF1A79B5-5956-49C9-84A0-2E6BE5208B1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4" name="Text Box 10">
          <a:extLst>
            <a:ext uri="{FF2B5EF4-FFF2-40B4-BE49-F238E27FC236}">
              <a16:creationId xmlns:a16="http://schemas.microsoft.com/office/drawing/2014/main" id="{61C85A2B-834C-4F90-893D-5AE27BE1C70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5" name="Text Box 11">
          <a:extLst>
            <a:ext uri="{FF2B5EF4-FFF2-40B4-BE49-F238E27FC236}">
              <a16:creationId xmlns:a16="http://schemas.microsoft.com/office/drawing/2014/main" id="{6AE5F679-B12F-4A10-A5D4-58883DB05B2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6" name="Text Box 10">
          <a:extLst>
            <a:ext uri="{FF2B5EF4-FFF2-40B4-BE49-F238E27FC236}">
              <a16:creationId xmlns:a16="http://schemas.microsoft.com/office/drawing/2014/main" id="{4AE6722F-2C23-4947-9F0B-09C705126F0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164</xdr:row>
      <xdr:rowOff>0</xdr:rowOff>
    </xdr:from>
    <xdr:ext cx="0" cy="171450"/>
    <xdr:sp macro="" textlink="">
      <xdr:nvSpPr>
        <xdr:cNvPr id="4687" name="Text Box 10">
          <a:extLst>
            <a:ext uri="{FF2B5EF4-FFF2-40B4-BE49-F238E27FC236}">
              <a16:creationId xmlns:a16="http://schemas.microsoft.com/office/drawing/2014/main" id="{5844519F-669F-46D9-A739-FECC5E752DA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88" name="Text Box 10">
          <a:extLst>
            <a:ext uri="{FF2B5EF4-FFF2-40B4-BE49-F238E27FC236}">
              <a16:creationId xmlns:a16="http://schemas.microsoft.com/office/drawing/2014/main" id="{EF72D122-1803-411E-9B64-76EF9F35F2D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89" name="Text Box 11">
          <a:extLst>
            <a:ext uri="{FF2B5EF4-FFF2-40B4-BE49-F238E27FC236}">
              <a16:creationId xmlns:a16="http://schemas.microsoft.com/office/drawing/2014/main" id="{42020D01-BEAE-4729-A653-AFB551130B8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0" name="Text Box 10">
          <a:extLst>
            <a:ext uri="{FF2B5EF4-FFF2-40B4-BE49-F238E27FC236}">
              <a16:creationId xmlns:a16="http://schemas.microsoft.com/office/drawing/2014/main" id="{758A704D-EFA7-4497-BE72-FF6122B08B5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1" name="Text Box 11">
          <a:extLst>
            <a:ext uri="{FF2B5EF4-FFF2-40B4-BE49-F238E27FC236}">
              <a16:creationId xmlns:a16="http://schemas.microsoft.com/office/drawing/2014/main" id="{47E2F51A-768A-4014-8A3D-ACA492F985F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2" name="Text Box 10">
          <a:extLst>
            <a:ext uri="{FF2B5EF4-FFF2-40B4-BE49-F238E27FC236}">
              <a16:creationId xmlns:a16="http://schemas.microsoft.com/office/drawing/2014/main" id="{D660B5BA-E322-45C1-8A19-95862E6641C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3" name="Text Box 11">
          <a:extLst>
            <a:ext uri="{FF2B5EF4-FFF2-40B4-BE49-F238E27FC236}">
              <a16:creationId xmlns:a16="http://schemas.microsoft.com/office/drawing/2014/main" id="{13222404-2172-4820-AC6E-CFE89BF2011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4" name="Text Box 10">
          <a:extLst>
            <a:ext uri="{FF2B5EF4-FFF2-40B4-BE49-F238E27FC236}">
              <a16:creationId xmlns:a16="http://schemas.microsoft.com/office/drawing/2014/main" id="{1E832446-B592-4510-B650-DC783C0C5C8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5" name="Text Box 11">
          <a:extLst>
            <a:ext uri="{FF2B5EF4-FFF2-40B4-BE49-F238E27FC236}">
              <a16:creationId xmlns:a16="http://schemas.microsoft.com/office/drawing/2014/main" id="{D8EC1E97-D721-41EE-8FC8-3A0920C9AD8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6" name="Text Box 10">
          <a:extLst>
            <a:ext uri="{FF2B5EF4-FFF2-40B4-BE49-F238E27FC236}">
              <a16:creationId xmlns:a16="http://schemas.microsoft.com/office/drawing/2014/main" id="{84954829-389B-4D52-BA9E-15315B189C1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7" name="Text Box 11">
          <a:extLst>
            <a:ext uri="{FF2B5EF4-FFF2-40B4-BE49-F238E27FC236}">
              <a16:creationId xmlns:a16="http://schemas.microsoft.com/office/drawing/2014/main" id="{5B0DE783-D21E-489C-932E-C8AB912F7B2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8" name="Text Box 10">
          <a:extLst>
            <a:ext uri="{FF2B5EF4-FFF2-40B4-BE49-F238E27FC236}">
              <a16:creationId xmlns:a16="http://schemas.microsoft.com/office/drawing/2014/main" id="{F6707FEE-49D5-486C-8315-0C7392CBA50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699" name="Text Box 11">
          <a:extLst>
            <a:ext uri="{FF2B5EF4-FFF2-40B4-BE49-F238E27FC236}">
              <a16:creationId xmlns:a16="http://schemas.microsoft.com/office/drawing/2014/main" id="{AEFE28CF-0613-4316-B267-C62C2A164B5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700" name="Text Box 10">
          <a:extLst>
            <a:ext uri="{FF2B5EF4-FFF2-40B4-BE49-F238E27FC236}">
              <a16:creationId xmlns:a16="http://schemas.microsoft.com/office/drawing/2014/main" id="{53ECDADF-042A-4B68-A9C1-07BD30D6B9B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701" name="Text Box 11">
          <a:extLst>
            <a:ext uri="{FF2B5EF4-FFF2-40B4-BE49-F238E27FC236}">
              <a16:creationId xmlns:a16="http://schemas.microsoft.com/office/drawing/2014/main" id="{9CF7CCC2-5A40-4FD9-832D-2C2BC6FDC43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702" name="Text Box 10">
          <a:extLst>
            <a:ext uri="{FF2B5EF4-FFF2-40B4-BE49-F238E27FC236}">
              <a16:creationId xmlns:a16="http://schemas.microsoft.com/office/drawing/2014/main" id="{74211266-8040-4D76-98FE-4B22836903E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703" name="Text Box 11">
          <a:extLst>
            <a:ext uri="{FF2B5EF4-FFF2-40B4-BE49-F238E27FC236}">
              <a16:creationId xmlns:a16="http://schemas.microsoft.com/office/drawing/2014/main" id="{C328A607-9C12-474D-AA5F-7B9E87A859B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183</xdr:row>
      <xdr:rowOff>0</xdr:rowOff>
    </xdr:from>
    <xdr:ext cx="0" cy="171450"/>
    <xdr:sp macro="" textlink="">
      <xdr:nvSpPr>
        <xdr:cNvPr id="4704" name="Text Box 10">
          <a:extLst>
            <a:ext uri="{FF2B5EF4-FFF2-40B4-BE49-F238E27FC236}">
              <a16:creationId xmlns:a16="http://schemas.microsoft.com/office/drawing/2014/main" id="{2171EF1F-B4B1-4642-9887-A617341D70F3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05" name="Text Box 10">
          <a:extLst>
            <a:ext uri="{FF2B5EF4-FFF2-40B4-BE49-F238E27FC236}">
              <a16:creationId xmlns:a16="http://schemas.microsoft.com/office/drawing/2014/main" id="{5037347D-F0C1-4D33-A1F9-840905BA14B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06" name="Text Box 11">
          <a:extLst>
            <a:ext uri="{FF2B5EF4-FFF2-40B4-BE49-F238E27FC236}">
              <a16:creationId xmlns:a16="http://schemas.microsoft.com/office/drawing/2014/main" id="{0D3718C7-A288-44EB-A98A-224F224A3EB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07" name="Text Box 10">
          <a:extLst>
            <a:ext uri="{FF2B5EF4-FFF2-40B4-BE49-F238E27FC236}">
              <a16:creationId xmlns:a16="http://schemas.microsoft.com/office/drawing/2014/main" id="{A79D7186-3FFF-4445-B76D-6A692BD146B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FB199FF7-1B5A-4DF9-B4EC-DE8BDE1C542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09" name="Text Box 10">
          <a:extLst>
            <a:ext uri="{FF2B5EF4-FFF2-40B4-BE49-F238E27FC236}">
              <a16:creationId xmlns:a16="http://schemas.microsoft.com/office/drawing/2014/main" id="{2CFE270A-2B79-48E2-AE59-879F510B710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0" name="Text Box 11">
          <a:extLst>
            <a:ext uri="{FF2B5EF4-FFF2-40B4-BE49-F238E27FC236}">
              <a16:creationId xmlns:a16="http://schemas.microsoft.com/office/drawing/2014/main" id="{5E1643A5-C230-4842-8DC0-9AE9B808875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1" name="Text Box 10">
          <a:extLst>
            <a:ext uri="{FF2B5EF4-FFF2-40B4-BE49-F238E27FC236}">
              <a16:creationId xmlns:a16="http://schemas.microsoft.com/office/drawing/2014/main" id="{15902C15-A266-46C5-9072-A14DF217E40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2" name="Text Box 11">
          <a:extLst>
            <a:ext uri="{FF2B5EF4-FFF2-40B4-BE49-F238E27FC236}">
              <a16:creationId xmlns:a16="http://schemas.microsoft.com/office/drawing/2014/main" id="{F77C97AC-37A0-4856-8B09-A04B28B3042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3" name="Text Box 10">
          <a:extLst>
            <a:ext uri="{FF2B5EF4-FFF2-40B4-BE49-F238E27FC236}">
              <a16:creationId xmlns:a16="http://schemas.microsoft.com/office/drawing/2014/main" id="{966F6859-8E61-4E53-BD65-69EFFAE1DBF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4" name="Text Box 11">
          <a:extLst>
            <a:ext uri="{FF2B5EF4-FFF2-40B4-BE49-F238E27FC236}">
              <a16:creationId xmlns:a16="http://schemas.microsoft.com/office/drawing/2014/main" id="{588E8098-C54E-49A8-B254-E182459940C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5" name="Text Box 10">
          <a:extLst>
            <a:ext uri="{FF2B5EF4-FFF2-40B4-BE49-F238E27FC236}">
              <a16:creationId xmlns:a16="http://schemas.microsoft.com/office/drawing/2014/main" id="{2D74D176-7261-4E49-AA17-935615416EA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6" name="Text Box 11">
          <a:extLst>
            <a:ext uri="{FF2B5EF4-FFF2-40B4-BE49-F238E27FC236}">
              <a16:creationId xmlns:a16="http://schemas.microsoft.com/office/drawing/2014/main" id="{0576D0BC-D8AC-40D7-817F-2F5BD5399F4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7" name="Text Box 10">
          <a:extLst>
            <a:ext uri="{FF2B5EF4-FFF2-40B4-BE49-F238E27FC236}">
              <a16:creationId xmlns:a16="http://schemas.microsoft.com/office/drawing/2014/main" id="{C114A0E8-2DA1-4C2D-ADF1-5664F56A2AB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8" name="Text Box 11">
          <a:extLst>
            <a:ext uri="{FF2B5EF4-FFF2-40B4-BE49-F238E27FC236}">
              <a16:creationId xmlns:a16="http://schemas.microsoft.com/office/drawing/2014/main" id="{6B7844B3-6EE3-4F80-A1D1-7E257899026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19" name="Text Box 10">
          <a:extLst>
            <a:ext uri="{FF2B5EF4-FFF2-40B4-BE49-F238E27FC236}">
              <a16:creationId xmlns:a16="http://schemas.microsoft.com/office/drawing/2014/main" id="{FE8B6FF1-5C6C-4FB1-A04B-30C94E38066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0" name="Text Box 11">
          <a:extLst>
            <a:ext uri="{FF2B5EF4-FFF2-40B4-BE49-F238E27FC236}">
              <a16:creationId xmlns:a16="http://schemas.microsoft.com/office/drawing/2014/main" id="{025C4DA7-22E0-4144-96C8-83A26126EAC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1" name="Text Box 10">
          <a:extLst>
            <a:ext uri="{FF2B5EF4-FFF2-40B4-BE49-F238E27FC236}">
              <a16:creationId xmlns:a16="http://schemas.microsoft.com/office/drawing/2014/main" id="{CAE5E105-5CD0-4A49-B132-B244170668B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25BDB6F8-6977-4F8B-9AFC-54A6898B48A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3" name="Text Box 11">
          <a:extLst>
            <a:ext uri="{FF2B5EF4-FFF2-40B4-BE49-F238E27FC236}">
              <a16:creationId xmlns:a16="http://schemas.microsoft.com/office/drawing/2014/main" id="{172E1FA8-91DD-4AED-98A7-CF0C5043C6F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4" name="Text Box 10">
          <a:extLst>
            <a:ext uri="{FF2B5EF4-FFF2-40B4-BE49-F238E27FC236}">
              <a16:creationId xmlns:a16="http://schemas.microsoft.com/office/drawing/2014/main" id="{C8C86585-334E-4A75-9B2A-C1C23FE991F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5" name="Text Box 11">
          <a:extLst>
            <a:ext uri="{FF2B5EF4-FFF2-40B4-BE49-F238E27FC236}">
              <a16:creationId xmlns:a16="http://schemas.microsoft.com/office/drawing/2014/main" id="{7C123C84-4765-4214-A750-B37B848D2A2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6" name="Text Box 10">
          <a:extLst>
            <a:ext uri="{FF2B5EF4-FFF2-40B4-BE49-F238E27FC236}">
              <a16:creationId xmlns:a16="http://schemas.microsoft.com/office/drawing/2014/main" id="{6873F298-15FD-4DA5-86CF-C3538B60A97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7" name="Text Box 11">
          <a:extLst>
            <a:ext uri="{FF2B5EF4-FFF2-40B4-BE49-F238E27FC236}">
              <a16:creationId xmlns:a16="http://schemas.microsoft.com/office/drawing/2014/main" id="{F4D632EB-6E43-4AF9-BC62-F4C20AE6BFD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8" name="Text Box 10">
          <a:extLst>
            <a:ext uri="{FF2B5EF4-FFF2-40B4-BE49-F238E27FC236}">
              <a16:creationId xmlns:a16="http://schemas.microsoft.com/office/drawing/2014/main" id="{5EF5596A-0033-47F2-82E9-61DA76A4EEE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29" name="Text Box 11">
          <a:extLst>
            <a:ext uri="{FF2B5EF4-FFF2-40B4-BE49-F238E27FC236}">
              <a16:creationId xmlns:a16="http://schemas.microsoft.com/office/drawing/2014/main" id="{046CD419-FA53-416D-9DBD-8182BC31992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30" name="Text Box 10">
          <a:extLst>
            <a:ext uri="{FF2B5EF4-FFF2-40B4-BE49-F238E27FC236}">
              <a16:creationId xmlns:a16="http://schemas.microsoft.com/office/drawing/2014/main" id="{43857B87-D484-4906-8A7E-EBB2D9E8156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731" name="Text Box 10">
          <a:extLst>
            <a:ext uri="{FF2B5EF4-FFF2-40B4-BE49-F238E27FC236}">
              <a16:creationId xmlns:a16="http://schemas.microsoft.com/office/drawing/2014/main" id="{63ED4841-1ACC-42E7-873A-969463A6BA6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2" name="Text Box 10">
          <a:extLst>
            <a:ext uri="{FF2B5EF4-FFF2-40B4-BE49-F238E27FC236}">
              <a16:creationId xmlns:a16="http://schemas.microsoft.com/office/drawing/2014/main" id="{4FF26FBC-BDB4-43CE-A9FE-87E0151F177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3" name="Text Box 11">
          <a:extLst>
            <a:ext uri="{FF2B5EF4-FFF2-40B4-BE49-F238E27FC236}">
              <a16:creationId xmlns:a16="http://schemas.microsoft.com/office/drawing/2014/main" id="{8DE33F26-000A-40A0-A709-122D68B4ADEB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4" name="Text Box 10">
          <a:extLst>
            <a:ext uri="{FF2B5EF4-FFF2-40B4-BE49-F238E27FC236}">
              <a16:creationId xmlns:a16="http://schemas.microsoft.com/office/drawing/2014/main" id="{7116B213-0FD5-4662-BBAF-4A45FFF942E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5" name="Text Box 11">
          <a:extLst>
            <a:ext uri="{FF2B5EF4-FFF2-40B4-BE49-F238E27FC236}">
              <a16:creationId xmlns:a16="http://schemas.microsoft.com/office/drawing/2014/main" id="{EDAF76D1-390C-40AF-ABE3-FB7A0947003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35A45556-52F2-4343-A076-9360C0266E54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7" name="Text Box 11">
          <a:extLst>
            <a:ext uri="{FF2B5EF4-FFF2-40B4-BE49-F238E27FC236}">
              <a16:creationId xmlns:a16="http://schemas.microsoft.com/office/drawing/2014/main" id="{56492DA3-BC6C-4051-BB98-11A474D01C1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8" name="Text Box 10">
          <a:extLst>
            <a:ext uri="{FF2B5EF4-FFF2-40B4-BE49-F238E27FC236}">
              <a16:creationId xmlns:a16="http://schemas.microsoft.com/office/drawing/2014/main" id="{9D9BA2F8-06CE-4274-812D-EB0E91E7C40C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39" name="Text Box 11">
          <a:extLst>
            <a:ext uri="{FF2B5EF4-FFF2-40B4-BE49-F238E27FC236}">
              <a16:creationId xmlns:a16="http://schemas.microsoft.com/office/drawing/2014/main" id="{C2F67C91-E20C-426F-BACE-35F02A439211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0" name="Text Box 10">
          <a:extLst>
            <a:ext uri="{FF2B5EF4-FFF2-40B4-BE49-F238E27FC236}">
              <a16:creationId xmlns:a16="http://schemas.microsoft.com/office/drawing/2014/main" id="{B677FD02-24B9-4B10-8EE8-4875F08F0BCF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1" name="Text Box 10">
          <a:extLst>
            <a:ext uri="{FF2B5EF4-FFF2-40B4-BE49-F238E27FC236}">
              <a16:creationId xmlns:a16="http://schemas.microsoft.com/office/drawing/2014/main" id="{DDD9E521-4D15-45C1-ABCF-3DE465CF509D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2" name="Text Box 10">
          <a:extLst>
            <a:ext uri="{FF2B5EF4-FFF2-40B4-BE49-F238E27FC236}">
              <a16:creationId xmlns:a16="http://schemas.microsoft.com/office/drawing/2014/main" id="{1E7E3F6F-333D-4F27-A503-52E8A7AF6B8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3" name="Text Box 11">
          <a:extLst>
            <a:ext uri="{FF2B5EF4-FFF2-40B4-BE49-F238E27FC236}">
              <a16:creationId xmlns:a16="http://schemas.microsoft.com/office/drawing/2014/main" id="{88D0801E-D5B1-4E2D-9D11-9D899AFA6645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4" name="Text Box 10">
          <a:extLst>
            <a:ext uri="{FF2B5EF4-FFF2-40B4-BE49-F238E27FC236}">
              <a16:creationId xmlns:a16="http://schemas.microsoft.com/office/drawing/2014/main" id="{E5471C02-4A53-4BCE-BAF7-B773C4F071C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5" name="Text Box 11">
          <a:extLst>
            <a:ext uri="{FF2B5EF4-FFF2-40B4-BE49-F238E27FC236}">
              <a16:creationId xmlns:a16="http://schemas.microsoft.com/office/drawing/2014/main" id="{58789B58-D10C-4ABC-A469-87D5BB7DD3F6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6" name="Text Box 10">
          <a:extLst>
            <a:ext uri="{FF2B5EF4-FFF2-40B4-BE49-F238E27FC236}">
              <a16:creationId xmlns:a16="http://schemas.microsoft.com/office/drawing/2014/main" id="{5FA635CA-231C-4115-A5F0-3CC3AA90F76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7" name="Text Box 11">
          <a:extLst>
            <a:ext uri="{FF2B5EF4-FFF2-40B4-BE49-F238E27FC236}">
              <a16:creationId xmlns:a16="http://schemas.microsoft.com/office/drawing/2014/main" id="{CE683F2A-8A1C-4A65-A4EF-A68B3D9739D8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8" name="Text Box 10">
          <a:extLst>
            <a:ext uri="{FF2B5EF4-FFF2-40B4-BE49-F238E27FC236}">
              <a16:creationId xmlns:a16="http://schemas.microsoft.com/office/drawing/2014/main" id="{F052867F-73CF-4012-8573-3C0E5BE8EFF9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49" name="Text Box 11">
          <a:extLst>
            <a:ext uri="{FF2B5EF4-FFF2-40B4-BE49-F238E27FC236}">
              <a16:creationId xmlns:a16="http://schemas.microsoft.com/office/drawing/2014/main" id="{3EBABFB6-77F4-4B7C-B970-D0C9767A545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0" name="Text Box 10">
          <a:extLst>
            <a:ext uri="{FF2B5EF4-FFF2-40B4-BE49-F238E27FC236}">
              <a16:creationId xmlns:a16="http://schemas.microsoft.com/office/drawing/2014/main" id="{321E18F6-DBD1-4094-BF5D-BA3007D54BF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1" name="Text Box 11">
          <a:extLst>
            <a:ext uri="{FF2B5EF4-FFF2-40B4-BE49-F238E27FC236}">
              <a16:creationId xmlns:a16="http://schemas.microsoft.com/office/drawing/2014/main" id="{4CE725AE-F286-45BC-A2EF-8707BB3A46F7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2" name="Text Box 10">
          <a:extLst>
            <a:ext uri="{FF2B5EF4-FFF2-40B4-BE49-F238E27FC236}">
              <a16:creationId xmlns:a16="http://schemas.microsoft.com/office/drawing/2014/main" id="{63F162BA-8716-4A09-9232-D16CD798377A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3" name="Text Box 11">
          <a:extLst>
            <a:ext uri="{FF2B5EF4-FFF2-40B4-BE49-F238E27FC236}">
              <a16:creationId xmlns:a16="http://schemas.microsoft.com/office/drawing/2014/main" id="{405A65CA-8B7B-44D1-B3CF-95A8A7D7CC10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4" name="Text Box 10">
          <a:extLst>
            <a:ext uri="{FF2B5EF4-FFF2-40B4-BE49-F238E27FC236}">
              <a16:creationId xmlns:a16="http://schemas.microsoft.com/office/drawing/2014/main" id="{500B9E75-B84C-413C-B2E5-794672DC307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5" name="Text Box 11">
          <a:extLst>
            <a:ext uri="{FF2B5EF4-FFF2-40B4-BE49-F238E27FC236}">
              <a16:creationId xmlns:a16="http://schemas.microsoft.com/office/drawing/2014/main" id="{ECCA48DA-1692-4210-92CD-0521ED54587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6" name="Text Box 10">
          <a:extLst>
            <a:ext uri="{FF2B5EF4-FFF2-40B4-BE49-F238E27FC236}">
              <a16:creationId xmlns:a16="http://schemas.microsoft.com/office/drawing/2014/main" id="{51CC153D-C98F-459F-B867-9E1BFE9370C2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189</xdr:row>
      <xdr:rowOff>0</xdr:rowOff>
    </xdr:from>
    <xdr:ext cx="0" cy="171450"/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8375D07E-F286-47E2-9784-72962C698FDE}"/>
            </a:ext>
          </a:extLst>
        </xdr:cNvPr>
        <xdr:cNvSpPr txBox="1">
          <a:spLocks noChangeArrowheads="1"/>
        </xdr:cNvSpPr>
      </xdr:nvSpPr>
      <xdr:spPr bwMode="auto">
        <a:xfrm>
          <a:off x="1057275" y="2990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47625</xdr:colOff>
      <xdr:row>3</xdr:row>
      <xdr:rowOff>76200</xdr:rowOff>
    </xdr:from>
    <xdr:ext cx="0" cy="171450"/>
    <xdr:sp macro="" textlink="">
      <xdr:nvSpPr>
        <xdr:cNvPr id="4758" name="Text Box 10">
          <a:extLst>
            <a:ext uri="{FF2B5EF4-FFF2-40B4-BE49-F238E27FC236}">
              <a16:creationId xmlns:a16="http://schemas.microsoft.com/office/drawing/2014/main" id="{1D5B89EA-D5AC-45C1-A5AF-08B02FCF52C4}"/>
            </a:ext>
          </a:extLst>
        </xdr:cNvPr>
        <xdr:cNvSpPr txBox="1">
          <a:spLocks noChangeArrowheads="1"/>
        </xdr:cNvSpPr>
      </xdr:nvSpPr>
      <xdr:spPr bwMode="auto">
        <a:xfrm>
          <a:off x="16402050" y="128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59" name="Text Box 68">
          <a:extLst>
            <a:ext uri="{FF2B5EF4-FFF2-40B4-BE49-F238E27FC236}">
              <a16:creationId xmlns:a16="http://schemas.microsoft.com/office/drawing/2014/main" id="{4D2A2D0A-950C-4ECB-BD2A-F7FBEE54F6B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60" name="Text Box 69">
          <a:extLst>
            <a:ext uri="{FF2B5EF4-FFF2-40B4-BE49-F238E27FC236}">
              <a16:creationId xmlns:a16="http://schemas.microsoft.com/office/drawing/2014/main" id="{42396AC7-EDAC-498B-993B-0CEC812A1B0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61" name="Text Box 70">
          <a:extLst>
            <a:ext uri="{FF2B5EF4-FFF2-40B4-BE49-F238E27FC236}">
              <a16:creationId xmlns:a16="http://schemas.microsoft.com/office/drawing/2014/main" id="{CCC3D5B5-074F-4AC9-BAE2-7EE2EFB8CF4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62" name="Text Box 71">
          <a:extLst>
            <a:ext uri="{FF2B5EF4-FFF2-40B4-BE49-F238E27FC236}">
              <a16:creationId xmlns:a16="http://schemas.microsoft.com/office/drawing/2014/main" id="{A9333128-1DBA-4990-B7F3-C433DF42700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63" name="Text Box 72">
          <a:extLst>
            <a:ext uri="{FF2B5EF4-FFF2-40B4-BE49-F238E27FC236}">
              <a16:creationId xmlns:a16="http://schemas.microsoft.com/office/drawing/2014/main" id="{0E7A311D-F2F7-403D-A2ED-B4098D4453B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64" name="Text Box 73">
          <a:extLst>
            <a:ext uri="{FF2B5EF4-FFF2-40B4-BE49-F238E27FC236}">
              <a16:creationId xmlns:a16="http://schemas.microsoft.com/office/drawing/2014/main" id="{320EABB9-71B9-4A18-B316-8C5889EE750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65" name="Text Box 46">
          <a:extLst>
            <a:ext uri="{FF2B5EF4-FFF2-40B4-BE49-F238E27FC236}">
              <a16:creationId xmlns:a16="http://schemas.microsoft.com/office/drawing/2014/main" id="{FE3D83EA-1F43-49E2-9D8F-45899C02F32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66" name="Text Box 43">
          <a:extLst>
            <a:ext uri="{FF2B5EF4-FFF2-40B4-BE49-F238E27FC236}">
              <a16:creationId xmlns:a16="http://schemas.microsoft.com/office/drawing/2014/main" id="{2DC6AE25-71D1-4895-AA84-19F79FACBC4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18A1FA93-56E9-4998-905B-A3633FD5857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68" name="Text Box 43">
          <a:extLst>
            <a:ext uri="{FF2B5EF4-FFF2-40B4-BE49-F238E27FC236}">
              <a16:creationId xmlns:a16="http://schemas.microsoft.com/office/drawing/2014/main" id="{7FD0622D-1200-4F65-A7BC-EC128D4FECD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769" name="Text Box 10">
          <a:extLst>
            <a:ext uri="{FF2B5EF4-FFF2-40B4-BE49-F238E27FC236}">
              <a16:creationId xmlns:a16="http://schemas.microsoft.com/office/drawing/2014/main" id="{D52E135E-9EBB-4608-A7FD-9E1F9421AA7F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770" name="Text Box 11">
          <a:extLst>
            <a:ext uri="{FF2B5EF4-FFF2-40B4-BE49-F238E27FC236}">
              <a16:creationId xmlns:a16="http://schemas.microsoft.com/office/drawing/2014/main" id="{01A797DC-509E-41D7-A70B-7F2962039D89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771" name="Text Box 65">
          <a:extLst>
            <a:ext uri="{FF2B5EF4-FFF2-40B4-BE49-F238E27FC236}">
              <a16:creationId xmlns:a16="http://schemas.microsoft.com/office/drawing/2014/main" id="{EB89890F-E863-4C0F-9C62-4A861D3E76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772" name="Text Box 91">
          <a:extLst>
            <a:ext uri="{FF2B5EF4-FFF2-40B4-BE49-F238E27FC236}">
              <a16:creationId xmlns:a16="http://schemas.microsoft.com/office/drawing/2014/main" id="{7D06AE1F-4C64-4C9A-AB54-BE3DB73502A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773" name="Text Box 65">
          <a:extLst>
            <a:ext uri="{FF2B5EF4-FFF2-40B4-BE49-F238E27FC236}">
              <a16:creationId xmlns:a16="http://schemas.microsoft.com/office/drawing/2014/main" id="{6E7DB2EF-74E6-43C0-B232-3F11E9B8C7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774" name="Text Box 91">
          <a:extLst>
            <a:ext uri="{FF2B5EF4-FFF2-40B4-BE49-F238E27FC236}">
              <a16:creationId xmlns:a16="http://schemas.microsoft.com/office/drawing/2014/main" id="{D1D1AEF7-E9CE-4E4D-9BF1-80B0C3B9E1A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28C8F3E2-FD82-4E76-8937-913618C4456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776" name="Text Box 43">
          <a:extLst>
            <a:ext uri="{FF2B5EF4-FFF2-40B4-BE49-F238E27FC236}">
              <a16:creationId xmlns:a16="http://schemas.microsoft.com/office/drawing/2014/main" id="{84DF26C6-E62C-49A4-97EA-EDD81DF6CEFD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77" name="Text Box 68">
          <a:extLst>
            <a:ext uri="{FF2B5EF4-FFF2-40B4-BE49-F238E27FC236}">
              <a16:creationId xmlns:a16="http://schemas.microsoft.com/office/drawing/2014/main" id="{2E13BB8B-FBC2-4BDC-AC97-636BE8C928C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78" name="Text Box 69">
          <a:extLst>
            <a:ext uri="{FF2B5EF4-FFF2-40B4-BE49-F238E27FC236}">
              <a16:creationId xmlns:a16="http://schemas.microsoft.com/office/drawing/2014/main" id="{23EA6CC3-E906-4983-B7B4-7F238527523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79" name="Text Box 70">
          <a:extLst>
            <a:ext uri="{FF2B5EF4-FFF2-40B4-BE49-F238E27FC236}">
              <a16:creationId xmlns:a16="http://schemas.microsoft.com/office/drawing/2014/main" id="{B8A28743-5D49-4B43-B7B7-D1DAA88CF68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0" name="Text Box 71">
          <a:extLst>
            <a:ext uri="{FF2B5EF4-FFF2-40B4-BE49-F238E27FC236}">
              <a16:creationId xmlns:a16="http://schemas.microsoft.com/office/drawing/2014/main" id="{7DFCF457-E5B8-493D-B88F-9A829114585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1" name="Text Box 72">
          <a:extLst>
            <a:ext uri="{FF2B5EF4-FFF2-40B4-BE49-F238E27FC236}">
              <a16:creationId xmlns:a16="http://schemas.microsoft.com/office/drawing/2014/main" id="{F8F9C241-FF1A-4643-B447-83238AA92D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2" name="Text Box 73">
          <a:extLst>
            <a:ext uri="{FF2B5EF4-FFF2-40B4-BE49-F238E27FC236}">
              <a16:creationId xmlns:a16="http://schemas.microsoft.com/office/drawing/2014/main" id="{4BD0998D-DC95-498E-952A-4999940E28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1ADDEB2A-FC64-4A5B-82EE-0A3AD461DEF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84" name="Text Box 43">
          <a:extLst>
            <a:ext uri="{FF2B5EF4-FFF2-40B4-BE49-F238E27FC236}">
              <a16:creationId xmlns:a16="http://schemas.microsoft.com/office/drawing/2014/main" id="{15621248-87F6-497B-B7E7-AB4C8EF7422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85" name="Text Box 46">
          <a:extLst>
            <a:ext uri="{FF2B5EF4-FFF2-40B4-BE49-F238E27FC236}">
              <a16:creationId xmlns:a16="http://schemas.microsoft.com/office/drawing/2014/main" id="{CA308CC0-8066-4E4F-932F-B05B8B8EEC5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86" name="Text Box 43">
          <a:extLst>
            <a:ext uri="{FF2B5EF4-FFF2-40B4-BE49-F238E27FC236}">
              <a16:creationId xmlns:a16="http://schemas.microsoft.com/office/drawing/2014/main" id="{D253DC86-37F0-4770-8325-702F943E1AC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7" name="Text Box 68">
          <a:extLst>
            <a:ext uri="{FF2B5EF4-FFF2-40B4-BE49-F238E27FC236}">
              <a16:creationId xmlns:a16="http://schemas.microsoft.com/office/drawing/2014/main" id="{152C80B7-64EB-487F-8761-AF7BC0423E5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8" name="Text Box 69">
          <a:extLst>
            <a:ext uri="{FF2B5EF4-FFF2-40B4-BE49-F238E27FC236}">
              <a16:creationId xmlns:a16="http://schemas.microsoft.com/office/drawing/2014/main" id="{40BA7E7D-DE8E-4D91-80C8-3E7B2C3EF00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89" name="Text Box 70">
          <a:extLst>
            <a:ext uri="{FF2B5EF4-FFF2-40B4-BE49-F238E27FC236}">
              <a16:creationId xmlns:a16="http://schemas.microsoft.com/office/drawing/2014/main" id="{630B9F46-F9D8-4E09-8733-15C2C9304CB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90" name="Text Box 71">
          <a:extLst>
            <a:ext uri="{FF2B5EF4-FFF2-40B4-BE49-F238E27FC236}">
              <a16:creationId xmlns:a16="http://schemas.microsoft.com/office/drawing/2014/main" id="{5AD0DD12-FB3B-42A4-B50A-6B6121E5C73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91" name="Text Box 72">
          <a:extLst>
            <a:ext uri="{FF2B5EF4-FFF2-40B4-BE49-F238E27FC236}">
              <a16:creationId xmlns:a16="http://schemas.microsoft.com/office/drawing/2014/main" id="{BDEA518B-32EC-4F46-ABED-DE60A35ACDB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792" name="Text Box 73">
          <a:extLst>
            <a:ext uri="{FF2B5EF4-FFF2-40B4-BE49-F238E27FC236}">
              <a16:creationId xmlns:a16="http://schemas.microsoft.com/office/drawing/2014/main" id="{9D6A72F8-4B77-4DBF-AD86-BF07C994D38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93" name="Text Box 46">
          <a:extLst>
            <a:ext uri="{FF2B5EF4-FFF2-40B4-BE49-F238E27FC236}">
              <a16:creationId xmlns:a16="http://schemas.microsoft.com/office/drawing/2014/main" id="{E6C28CD6-FE9E-4CE7-8E33-747D3EA7692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94" name="Text Box 43">
          <a:extLst>
            <a:ext uri="{FF2B5EF4-FFF2-40B4-BE49-F238E27FC236}">
              <a16:creationId xmlns:a16="http://schemas.microsoft.com/office/drawing/2014/main" id="{FBF3606F-3EBD-48D6-B0F2-977FC9B7F63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95" name="Text Box 46">
          <a:extLst>
            <a:ext uri="{FF2B5EF4-FFF2-40B4-BE49-F238E27FC236}">
              <a16:creationId xmlns:a16="http://schemas.microsoft.com/office/drawing/2014/main" id="{4CD96C81-E835-484E-B5E7-BE78CB74F21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796" name="Text Box 43">
          <a:extLst>
            <a:ext uri="{FF2B5EF4-FFF2-40B4-BE49-F238E27FC236}">
              <a16:creationId xmlns:a16="http://schemas.microsoft.com/office/drawing/2014/main" id="{7DB07DD9-F32C-4EE2-AF7F-1E823437C96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97" name="Text Box 68">
          <a:extLst>
            <a:ext uri="{FF2B5EF4-FFF2-40B4-BE49-F238E27FC236}">
              <a16:creationId xmlns:a16="http://schemas.microsoft.com/office/drawing/2014/main" id="{E459146B-AB53-45F6-9B61-CB77821B58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98" name="Text Box 69">
          <a:extLst>
            <a:ext uri="{FF2B5EF4-FFF2-40B4-BE49-F238E27FC236}">
              <a16:creationId xmlns:a16="http://schemas.microsoft.com/office/drawing/2014/main" id="{17141318-2DA1-4858-893A-94851568D2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799" name="Text Box 70">
          <a:extLst>
            <a:ext uri="{FF2B5EF4-FFF2-40B4-BE49-F238E27FC236}">
              <a16:creationId xmlns:a16="http://schemas.microsoft.com/office/drawing/2014/main" id="{8E59389A-96EF-4DCC-9602-657483B3D82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00" name="Text Box 71">
          <a:extLst>
            <a:ext uri="{FF2B5EF4-FFF2-40B4-BE49-F238E27FC236}">
              <a16:creationId xmlns:a16="http://schemas.microsoft.com/office/drawing/2014/main" id="{AD167422-F4DE-4818-9624-19A442A5C33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01" name="Text Box 72">
          <a:extLst>
            <a:ext uri="{FF2B5EF4-FFF2-40B4-BE49-F238E27FC236}">
              <a16:creationId xmlns:a16="http://schemas.microsoft.com/office/drawing/2014/main" id="{807CDB1A-54D9-4331-A524-2DC52815DBD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02" name="Text Box 73">
          <a:extLst>
            <a:ext uri="{FF2B5EF4-FFF2-40B4-BE49-F238E27FC236}">
              <a16:creationId xmlns:a16="http://schemas.microsoft.com/office/drawing/2014/main" id="{DCD23B20-FDDD-414F-B6ED-6B0254586BD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11AC6048-AC62-428D-87DF-A655084329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04" name="Text Box 43">
          <a:extLst>
            <a:ext uri="{FF2B5EF4-FFF2-40B4-BE49-F238E27FC236}">
              <a16:creationId xmlns:a16="http://schemas.microsoft.com/office/drawing/2014/main" id="{11287CA9-F5C6-409E-BAAB-B8BE2FC2D81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05" name="Text Box 46">
          <a:extLst>
            <a:ext uri="{FF2B5EF4-FFF2-40B4-BE49-F238E27FC236}">
              <a16:creationId xmlns:a16="http://schemas.microsoft.com/office/drawing/2014/main" id="{877F96EA-E0F7-4961-91E5-F753B6CA2A9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06" name="Text Box 43">
          <a:extLst>
            <a:ext uri="{FF2B5EF4-FFF2-40B4-BE49-F238E27FC236}">
              <a16:creationId xmlns:a16="http://schemas.microsoft.com/office/drawing/2014/main" id="{1249ECA5-750A-4C6E-9196-74ABCEA9338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807" name="Text Box 10">
          <a:extLst>
            <a:ext uri="{FF2B5EF4-FFF2-40B4-BE49-F238E27FC236}">
              <a16:creationId xmlns:a16="http://schemas.microsoft.com/office/drawing/2014/main" id="{E70157CB-1F50-49B4-BD4F-4D6142275CFE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808" name="Text Box 11">
          <a:extLst>
            <a:ext uri="{FF2B5EF4-FFF2-40B4-BE49-F238E27FC236}">
              <a16:creationId xmlns:a16="http://schemas.microsoft.com/office/drawing/2014/main" id="{0D30AA69-2029-458A-A4D7-51D8002E9880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09" name="Text Box 65">
          <a:extLst>
            <a:ext uri="{FF2B5EF4-FFF2-40B4-BE49-F238E27FC236}">
              <a16:creationId xmlns:a16="http://schemas.microsoft.com/office/drawing/2014/main" id="{382BC0A8-D55B-4DD5-8EC7-1E1D41C81E2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10" name="Text Box 91">
          <a:extLst>
            <a:ext uri="{FF2B5EF4-FFF2-40B4-BE49-F238E27FC236}">
              <a16:creationId xmlns:a16="http://schemas.microsoft.com/office/drawing/2014/main" id="{A30F1CA8-61BE-470D-A212-1CAECB6539F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11" name="Text Box 65">
          <a:extLst>
            <a:ext uri="{FF2B5EF4-FFF2-40B4-BE49-F238E27FC236}">
              <a16:creationId xmlns:a16="http://schemas.microsoft.com/office/drawing/2014/main" id="{08F3B65A-5027-4333-ACF9-C4FD40C7A7F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12" name="Text Box 91">
          <a:extLst>
            <a:ext uri="{FF2B5EF4-FFF2-40B4-BE49-F238E27FC236}">
              <a16:creationId xmlns:a16="http://schemas.microsoft.com/office/drawing/2014/main" id="{99B96081-7E3B-46F9-9A33-A932ABE5AF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13" name="Text Box 46">
          <a:extLst>
            <a:ext uri="{FF2B5EF4-FFF2-40B4-BE49-F238E27FC236}">
              <a16:creationId xmlns:a16="http://schemas.microsoft.com/office/drawing/2014/main" id="{D6CC2EDF-F2B6-4E88-BE65-CC741738DF7F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14" name="Text Box 43">
          <a:extLst>
            <a:ext uri="{FF2B5EF4-FFF2-40B4-BE49-F238E27FC236}">
              <a16:creationId xmlns:a16="http://schemas.microsoft.com/office/drawing/2014/main" id="{FF05E6BD-BA1F-4232-A9CE-2BCE441DBBC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15" name="Text Box 68">
          <a:extLst>
            <a:ext uri="{FF2B5EF4-FFF2-40B4-BE49-F238E27FC236}">
              <a16:creationId xmlns:a16="http://schemas.microsoft.com/office/drawing/2014/main" id="{B3170757-02F2-4EFA-8E15-5093117DDC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16" name="Text Box 69">
          <a:extLst>
            <a:ext uri="{FF2B5EF4-FFF2-40B4-BE49-F238E27FC236}">
              <a16:creationId xmlns:a16="http://schemas.microsoft.com/office/drawing/2014/main" id="{3FB848F1-143B-4835-8546-387CE21CA0F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17" name="Text Box 70">
          <a:extLst>
            <a:ext uri="{FF2B5EF4-FFF2-40B4-BE49-F238E27FC236}">
              <a16:creationId xmlns:a16="http://schemas.microsoft.com/office/drawing/2014/main" id="{16CC2D73-7E1B-4903-B7ED-2A250DDBBA1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18" name="Text Box 71">
          <a:extLst>
            <a:ext uri="{FF2B5EF4-FFF2-40B4-BE49-F238E27FC236}">
              <a16:creationId xmlns:a16="http://schemas.microsoft.com/office/drawing/2014/main" id="{BFE900DA-98D8-4250-86D1-AFA6A6D7EB3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19" name="Text Box 72">
          <a:extLst>
            <a:ext uri="{FF2B5EF4-FFF2-40B4-BE49-F238E27FC236}">
              <a16:creationId xmlns:a16="http://schemas.microsoft.com/office/drawing/2014/main" id="{82D0705D-2BFC-4C83-BC56-21BA2F4C9C0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0" name="Text Box 73">
          <a:extLst>
            <a:ext uri="{FF2B5EF4-FFF2-40B4-BE49-F238E27FC236}">
              <a16:creationId xmlns:a16="http://schemas.microsoft.com/office/drawing/2014/main" id="{4C133FFD-BC12-4BB8-A82E-DC20D4A9774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21" name="Text Box 46">
          <a:extLst>
            <a:ext uri="{FF2B5EF4-FFF2-40B4-BE49-F238E27FC236}">
              <a16:creationId xmlns:a16="http://schemas.microsoft.com/office/drawing/2014/main" id="{3B605696-9BF1-4ED9-BFFA-B6B47F96FD6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22" name="Text Box 43">
          <a:extLst>
            <a:ext uri="{FF2B5EF4-FFF2-40B4-BE49-F238E27FC236}">
              <a16:creationId xmlns:a16="http://schemas.microsoft.com/office/drawing/2014/main" id="{6902E2E5-A247-489C-AD9C-29AC2175A9A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23" name="Text Box 46">
          <a:extLst>
            <a:ext uri="{FF2B5EF4-FFF2-40B4-BE49-F238E27FC236}">
              <a16:creationId xmlns:a16="http://schemas.microsoft.com/office/drawing/2014/main" id="{108AE8C1-345C-49DF-AB2F-4654362DDCA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24" name="Text Box 43">
          <a:extLst>
            <a:ext uri="{FF2B5EF4-FFF2-40B4-BE49-F238E27FC236}">
              <a16:creationId xmlns:a16="http://schemas.microsoft.com/office/drawing/2014/main" id="{4ABBF06C-F412-49FD-B4E0-6BB07F427F9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5" name="Text Box 68">
          <a:extLst>
            <a:ext uri="{FF2B5EF4-FFF2-40B4-BE49-F238E27FC236}">
              <a16:creationId xmlns:a16="http://schemas.microsoft.com/office/drawing/2014/main" id="{545DB069-6543-46AC-8FFF-9A1F931C995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6" name="Text Box 69">
          <a:extLst>
            <a:ext uri="{FF2B5EF4-FFF2-40B4-BE49-F238E27FC236}">
              <a16:creationId xmlns:a16="http://schemas.microsoft.com/office/drawing/2014/main" id="{F3DD6613-B602-4033-9C6C-10390D7DD97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7" name="Text Box 70">
          <a:extLst>
            <a:ext uri="{FF2B5EF4-FFF2-40B4-BE49-F238E27FC236}">
              <a16:creationId xmlns:a16="http://schemas.microsoft.com/office/drawing/2014/main" id="{57E606C4-D6B3-478B-B6FF-C4C23E361D0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8" name="Text Box 71">
          <a:extLst>
            <a:ext uri="{FF2B5EF4-FFF2-40B4-BE49-F238E27FC236}">
              <a16:creationId xmlns:a16="http://schemas.microsoft.com/office/drawing/2014/main" id="{0D42A441-56EE-4B79-85A2-B63D34F43E7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29" name="Text Box 72">
          <a:extLst>
            <a:ext uri="{FF2B5EF4-FFF2-40B4-BE49-F238E27FC236}">
              <a16:creationId xmlns:a16="http://schemas.microsoft.com/office/drawing/2014/main" id="{EA571C1E-E281-4E71-9658-97742F0377E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30" name="Text Box 73">
          <a:extLst>
            <a:ext uri="{FF2B5EF4-FFF2-40B4-BE49-F238E27FC236}">
              <a16:creationId xmlns:a16="http://schemas.microsoft.com/office/drawing/2014/main" id="{49AF35C0-CD33-47BD-805B-C45B5F600A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12AA9F3F-A6D2-4890-921A-7703135C29D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32" name="Text Box 43">
          <a:extLst>
            <a:ext uri="{FF2B5EF4-FFF2-40B4-BE49-F238E27FC236}">
              <a16:creationId xmlns:a16="http://schemas.microsoft.com/office/drawing/2014/main" id="{51EAD10B-526F-46B8-B068-9194AE47B82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33" name="Text Box 46">
          <a:extLst>
            <a:ext uri="{FF2B5EF4-FFF2-40B4-BE49-F238E27FC236}">
              <a16:creationId xmlns:a16="http://schemas.microsoft.com/office/drawing/2014/main" id="{518FF6B9-EC1F-422B-8CD4-5A763CEC22B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34" name="Text Box 43">
          <a:extLst>
            <a:ext uri="{FF2B5EF4-FFF2-40B4-BE49-F238E27FC236}">
              <a16:creationId xmlns:a16="http://schemas.microsoft.com/office/drawing/2014/main" id="{3C12F412-D7EB-43A6-8112-18F12E17256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35" name="Text Box 68">
          <a:extLst>
            <a:ext uri="{FF2B5EF4-FFF2-40B4-BE49-F238E27FC236}">
              <a16:creationId xmlns:a16="http://schemas.microsoft.com/office/drawing/2014/main" id="{804889F1-0DFC-4D36-93AF-C294F6750F4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36" name="Text Box 69">
          <a:extLst>
            <a:ext uri="{FF2B5EF4-FFF2-40B4-BE49-F238E27FC236}">
              <a16:creationId xmlns:a16="http://schemas.microsoft.com/office/drawing/2014/main" id="{4F6F9C69-91FB-41CC-9E8B-D4917533E0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37" name="Text Box 70">
          <a:extLst>
            <a:ext uri="{FF2B5EF4-FFF2-40B4-BE49-F238E27FC236}">
              <a16:creationId xmlns:a16="http://schemas.microsoft.com/office/drawing/2014/main" id="{624C9201-872F-4F9C-91C7-C7E8CF2CD45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38" name="Text Box 71">
          <a:extLst>
            <a:ext uri="{FF2B5EF4-FFF2-40B4-BE49-F238E27FC236}">
              <a16:creationId xmlns:a16="http://schemas.microsoft.com/office/drawing/2014/main" id="{C785ED7B-D113-4A96-99DA-E8E1CFAE12F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39" name="Text Box 72">
          <a:extLst>
            <a:ext uri="{FF2B5EF4-FFF2-40B4-BE49-F238E27FC236}">
              <a16:creationId xmlns:a16="http://schemas.microsoft.com/office/drawing/2014/main" id="{0C6E97C1-D1CF-47FA-B33C-9F57A4C060A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40" name="Text Box 73">
          <a:extLst>
            <a:ext uri="{FF2B5EF4-FFF2-40B4-BE49-F238E27FC236}">
              <a16:creationId xmlns:a16="http://schemas.microsoft.com/office/drawing/2014/main" id="{64FFF501-AD7D-4924-BDED-E325282EEB5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41" name="Text Box 46">
          <a:extLst>
            <a:ext uri="{FF2B5EF4-FFF2-40B4-BE49-F238E27FC236}">
              <a16:creationId xmlns:a16="http://schemas.microsoft.com/office/drawing/2014/main" id="{C274016D-D12A-43D5-A9DF-B4E02CCEC2F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42" name="Text Box 43">
          <a:extLst>
            <a:ext uri="{FF2B5EF4-FFF2-40B4-BE49-F238E27FC236}">
              <a16:creationId xmlns:a16="http://schemas.microsoft.com/office/drawing/2014/main" id="{DE12338F-1314-4B1C-B08F-5CF59BB5621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F4D05CF8-284E-4F0D-A8FD-60DA95F8FFD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44" name="Text Box 43">
          <a:extLst>
            <a:ext uri="{FF2B5EF4-FFF2-40B4-BE49-F238E27FC236}">
              <a16:creationId xmlns:a16="http://schemas.microsoft.com/office/drawing/2014/main" id="{7FA9D8EE-ACE2-4BCE-86EE-EE5CFC3CD63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845" name="Text Box 10">
          <a:extLst>
            <a:ext uri="{FF2B5EF4-FFF2-40B4-BE49-F238E27FC236}">
              <a16:creationId xmlns:a16="http://schemas.microsoft.com/office/drawing/2014/main" id="{4FED487D-0C3C-4887-8D63-25D44561E1F6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846" name="Text Box 11">
          <a:extLst>
            <a:ext uri="{FF2B5EF4-FFF2-40B4-BE49-F238E27FC236}">
              <a16:creationId xmlns:a16="http://schemas.microsoft.com/office/drawing/2014/main" id="{C9F35082-B1FE-4FD9-B1C7-A0EA88BD2975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47" name="Text Box 65">
          <a:extLst>
            <a:ext uri="{FF2B5EF4-FFF2-40B4-BE49-F238E27FC236}">
              <a16:creationId xmlns:a16="http://schemas.microsoft.com/office/drawing/2014/main" id="{4566099B-7DD2-4336-8185-BE8490B733A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48" name="Text Box 91">
          <a:extLst>
            <a:ext uri="{FF2B5EF4-FFF2-40B4-BE49-F238E27FC236}">
              <a16:creationId xmlns:a16="http://schemas.microsoft.com/office/drawing/2014/main" id="{8DE0D46D-D1B0-4558-96CB-79AF4C0010A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49" name="Text Box 65">
          <a:extLst>
            <a:ext uri="{FF2B5EF4-FFF2-40B4-BE49-F238E27FC236}">
              <a16:creationId xmlns:a16="http://schemas.microsoft.com/office/drawing/2014/main" id="{151C31AE-F9C3-4C4B-A68F-6074BEB6565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50" name="Text Box 91">
          <a:extLst>
            <a:ext uri="{FF2B5EF4-FFF2-40B4-BE49-F238E27FC236}">
              <a16:creationId xmlns:a16="http://schemas.microsoft.com/office/drawing/2014/main" id="{DF2BEF3B-BBA8-4E81-9018-E6A206695CA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5C64424F-C562-4E3A-B298-FA34BF928F35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52" name="Text Box 43">
          <a:extLst>
            <a:ext uri="{FF2B5EF4-FFF2-40B4-BE49-F238E27FC236}">
              <a16:creationId xmlns:a16="http://schemas.microsoft.com/office/drawing/2014/main" id="{54E45C22-EB05-4BB2-B2E2-F0469142EF14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3" name="Text Box 68">
          <a:extLst>
            <a:ext uri="{FF2B5EF4-FFF2-40B4-BE49-F238E27FC236}">
              <a16:creationId xmlns:a16="http://schemas.microsoft.com/office/drawing/2014/main" id="{3B5B4ED5-191F-404A-B2FA-2C9EDC2A0F1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4" name="Text Box 69">
          <a:extLst>
            <a:ext uri="{FF2B5EF4-FFF2-40B4-BE49-F238E27FC236}">
              <a16:creationId xmlns:a16="http://schemas.microsoft.com/office/drawing/2014/main" id="{561F2E76-8519-4A4F-9373-DD60FF0CA64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5" name="Text Box 70">
          <a:extLst>
            <a:ext uri="{FF2B5EF4-FFF2-40B4-BE49-F238E27FC236}">
              <a16:creationId xmlns:a16="http://schemas.microsoft.com/office/drawing/2014/main" id="{FD6DEAC5-8E64-4421-9738-54DE3E1C7B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6" name="Text Box 71">
          <a:extLst>
            <a:ext uri="{FF2B5EF4-FFF2-40B4-BE49-F238E27FC236}">
              <a16:creationId xmlns:a16="http://schemas.microsoft.com/office/drawing/2014/main" id="{0569418C-F296-49F3-8191-E80DC1CD812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7" name="Text Box 72">
          <a:extLst>
            <a:ext uri="{FF2B5EF4-FFF2-40B4-BE49-F238E27FC236}">
              <a16:creationId xmlns:a16="http://schemas.microsoft.com/office/drawing/2014/main" id="{B48F6CEF-2DCC-4173-B96B-EB96B9F791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58" name="Text Box 73">
          <a:extLst>
            <a:ext uri="{FF2B5EF4-FFF2-40B4-BE49-F238E27FC236}">
              <a16:creationId xmlns:a16="http://schemas.microsoft.com/office/drawing/2014/main" id="{AA64012F-A375-4981-AF50-4D10497F419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F39FEFC7-2615-4F7E-86E2-173887AEE48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60" name="Text Box 43">
          <a:extLst>
            <a:ext uri="{FF2B5EF4-FFF2-40B4-BE49-F238E27FC236}">
              <a16:creationId xmlns:a16="http://schemas.microsoft.com/office/drawing/2014/main" id="{E823E459-F0DE-4902-9B53-3ABA6EA4E72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61" name="Text Box 46">
          <a:extLst>
            <a:ext uri="{FF2B5EF4-FFF2-40B4-BE49-F238E27FC236}">
              <a16:creationId xmlns:a16="http://schemas.microsoft.com/office/drawing/2014/main" id="{76F8D16E-2A89-449F-9E96-0529F032E03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62" name="Text Box 43">
          <a:extLst>
            <a:ext uri="{FF2B5EF4-FFF2-40B4-BE49-F238E27FC236}">
              <a16:creationId xmlns:a16="http://schemas.microsoft.com/office/drawing/2014/main" id="{128C1703-4539-4404-A629-435252DE75B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3" name="Text Box 68">
          <a:extLst>
            <a:ext uri="{FF2B5EF4-FFF2-40B4-BE49-F238E27FC236}">
              <a16:creationId xmlns:a16="http://schemas.microsoft.com/office/drawing/2014/main" id="{BC23C7A2-A879-463A-8654-E20E0BA0EC8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4" name="Text Box 69">
          <a:extLst>
            <a:ext uri="{FF2B5EF4-FFF2-40B4-BE49-F238E27FC236}">
              <a16:creationId xmlns:a16="http://schemas.microsoft.com/office/drawing/2014/main" id="{80FC06FC-1743-4F97-88CA-6F8C95EFF8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5" name="Text Box 70">
          <a:extLst>
            <a:ext uri="{FF2B5EF4-FFF2-40B4-BE49-F238E27FC236}">
              <a16:creationId xmlns:a16="http://schemas.microsoft.com/office/drawing/2014/main" id="{10CCFBE2-5AF2-4E1F-96C4-F211BDD06E3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6" name="Text Box 71">
          <a:extLst>
            <a:ext uri="{FF2B5EF4-FFF2-40B4-BE49-F238E27FC236}">
              <a16:creationId xmlns:a16="http://schemas.microsoft.com/office/drawing/2014/main" id="{5ABA971F-AA92-4EAA-9F72-26093E2A664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7" name="Text Box 72">
          <a:extLst>
            <a:ext uri="{FF2B5EF4-FFF2-40B4-BE49-F238E27FC236}">
              <a16:creationId xmlns:a16="http://schemas.microsoft.com/office/drawing/2014/main" id="{4FC00558-C365-43FA-BBBE-4445C158536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68" name="Text Box 73">
          <a:extLst>
            <a:ext uri="{FF2B5EF4-FFF2-40B4-BE49-F238E27FC236}">
              <a16:creationId xmlns:a16="http://schemas.microsoft.com/office/drawing/2014/main" id="{D1F665C1-CBB6-4B7E-BA93-0F7B8776154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69" name="Text Box 46">
          <a:extLst>
            <a:ext uri="{FF2B5EF4-FFF2-40B4-BE49-F238E27FC236}">
              <a16:creationId xmlns:a16="http://schemas.microsoft.com/office/drawing/2014/main" id="{0FE166F7-F165-4B5F-B7B7-179D48A8F89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70" name="Text Box 43">
          <a:extLst>
            <a:ext uri="{FF2B5EF4-FFF2-40B4-BE49-F238E27FC236}">
              <a16:creationId xmlns:a16="http://schemas.microsoft.com/office/drawing/2014/main" id="{09F4A8EF-F5DB-4B35-B717-D6D2D43EBB2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F07A0FD7-EA5A-40BC-9089-84792DE8F2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72" name="Text Box 43">
          <a:extLst>
            <a:ext uri="{FF2B5EF4-FFF2-40B4-BE49-F238E27FC236}">
              <a16:creationId xmlns:a16="http://schemas.microsoft.com/office/drawing/2014/main" id="{C1EF6240-B61E-4F4E-9889-FDE37C7A46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3" name="Text Box 68">
          <a:extLst>
            <a:ext uri="{FF2B5EF4-FFF2-40B4-BE49-F238E27FC236}">
              <a16:creationId xmlns:a16="http://schemas.microsoft.com/office/drawing/2014/main" id="{07F9CB7A-5DCD-4223-930F-A60A49E0AA1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4" name="Text Box 69">
          <a:extLst>
            <a:ext uri="{FF2B5EF4-FFF2-40B4-BE49-F238E27FC236}">
              <a16:creationId xmlns:a16="http://schemas.microsoft.com/office/drawing/2014/main" id="{67F02585-3866-45F2-92DA-6A9EBA06D3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5" name="Text Box 70">
          <a:extLst>
            <a:ext uri="{FF2B5EF4-FFF2-40B4-BE49-F238E27FC236}">
              <a16:creationId xmlns:a16="http://schemas.microsoft.com/office/drawing/2014/main" id="{0F97EB0C-4F3D-4CC8-B86B-1E0E27D1F3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6" name="Text Box 71">
          <a:extLst>
            <a:ext uri="{FF2B5EF4-FFF2-40B4-BE49-F238E27FC236}">
              <a16:creationId xmlns:a16="http://schemas.microsoft.com/office/drawing/2014/main" id="{AE8854DC-FE6A-409E-AB0F-0D74365C19E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7" name="Text Box 72">
          <a:extLst>
            <a:ext uri="{FF2B5EF4-FFF2-40B4-BE49-F238E27FC236}">
              <a16:creationId xmlns:a16="http://schemas.microsoft.com/office/drawing/2014/main" id="{B6BE4310-BCC3-4FCA-A8E3-FC4854B93FB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878" name="Text Box 73">
          <a:extLst>
            <a:ext uri="{FF2B5EF4-FFF2-40B4-BE49-F238E27FC236}">
              <a16:creationId xmlns:a16="http://schemas.microsoft.com/office/drawing/2014/main" id="{40C57C44-C57D-456C-8304-23696FF00E6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79" name="Text Box 46">
          <a:extLst>
            <a:ext uri="{FF2B5EF4-FFF2-40B4-BE49-F238E27FC236}">
              <a16:creationId xmlns:a16="http://schemas.microsoft.com/office/drawing/2014/main" id="{474CF7C3-D1EC-4717-8691-6B0A62F605E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80" name="Text Box 43">
          <a:extLst>
            <a:ext uri="{FF2B5EF4-FFF2-40B4-BE49-F238E27FC236}">
              <a16:creationId xmlns:a16="http://schemas.microsoft.com/office/drawing/2014/main" id="{A7843B17-BC9B-4C97-A01C-68F63E7BCC6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81" name="Text Box 46">
          <a:extLst>
            <a:ext uri="{FF2B5EF4-FFF2-40B4-BE49-F238E27FC236}">
              <a16:creationId xmlns:a16="http://schemas.microsoft.com/office/drawing/2014/main" id="{8D107EED-4950-40A2-A054-A69145E1AF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82" name="Text Box 43">
          <a:extLst>
            <a:ext uri="{FF2B5EF4-FFF2-40B4-BE49-F238E27FC236}">
              <a16:creationId xmlns:a16="http://schemas.microsoft.com/office/drawing/2014/main" id="{4628C203-9508-4E50-896A-825A74E5F05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83" name="Text Box 65">
          <a:extLst>
            <a:ext uri="{FF2B5EF4-FFF2-40B4-BE49-F238E27FC236}">
              <a16:creationId xmlns:a16="http://schemas.microsoft.com/office/drawing/2014/main" id="{F9B33052-4B87-48AA-A2D8-BD4948F8229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84" name="Text Box 91">
          <a:extLst>
            <a:ext uri="{FF2B5EF4-FFF2-40B4-BE49-F238E27FC236}">
              <a16:creationId xmlns:a16="http://schemas.microsoft.com/office/drawing/2014/main" id="{9F95A10D-04BA-4B24-88C6-5223D9F201C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85" name="Text Box 65">
          <a:extLst>
            <a:ext uri="{FF2B5EF4-FFF2-40B4-BE49-F238E27FC236}">
              <a16:creationId xmlns:a16="http://schemas.microsoft.com/office/drawing/2014/main" id="{5452EA5D-F0B6-4EC8-BDFF-79B05026288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886" name="Text Box 91">
          <a:extLst>
            <a:ext uri="{FF2B5EF4-FFF2-40B4-BE49-F238E27FC236}">
              <a16:creationId xmlns:a16="http://schemas.microsoft.com/office/drawing/2014/main" id="{B48E1E62-523F-492E-B66C-7F3FB9E5E28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87" name="Text Box 46">
          <a:extLst>
            <a:ext uri="{FF2B5EF4-FFF2-40B4-BE49-F238E27FC236}">
              <a16:creationId xmlns:a16="http://schemas.microsoft.com/office/drawing/2014/main" id="{374228F2-3221-4475-A8D8-E7765167F48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888" name="Text Box 43">
          <a:extLst>
            <a:ext uri="{FF2B5EF4-FFF2-40B4-BE49-F238E27FC236}">
              <a16:creationId xmlns:a16="http://schemas.microsoft.com/office/drawing/2014/main" id="{B25F13C4-EC63-46E2-A056-55674D9EB081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89" name="Text Box 68">
          <a:extLst>
            <a:ext uri="{FF2B5EF4-FFF2-40B4-BE49-F238E27FC236}">
              <a16:creationId xmlns:a16="http://schemas.microsoft.com/office/drawing/2014/main" id="{525F8382-9F52-4382-B187-B9B6D99B5FA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0" name="Text Box 69">
          <a:extLst>
            <a:ext uri="{FF2B5EF4-FFF2-40B4-BE49-F238E27FC236}">
              <a16:creationId xmlns:a16="http://schemas.microsoft.com/office/drawing/2014/main" id="{3077C4A1-EC5A-4FB6-8770-9A256452A4F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1" name="Text Box 70">
          <a:extLst>
            <a:ext uri="{FF2B5EF4-FFF2-40B4-BE49-F238E27FC236}">
              <a16:creationId xmlns:a16="http://schemas.microsoft.com/office/drawing/2014/main" id="{9074FCBB-D735-47CF-8DC8-2DAAB565E9F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2" name="Text Box 71">
          <a:extLst>
            <a:ext uri="{FF2B5EF4-FFF2-40B4-BE49-F238E27FC236}">
              <a16:creationId xmlns:a16="http://schemas.microsoft.com/office/drawing/2014/main" id="{F3EF8BE4-41A4-4B43-AF23-E85B4204BB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3" name="Text Box 72">
          <a:extLst>
            <a:ext uri="{FF2B5EF4-FFF2-40B4-BE49-F238E27FC236}">
              <a16:creationId xmlns:a16="http://schemas.microsoft.com/office/drawing/2014/main" id="{43E1FD98-8653-47F5-93CF-006E12A1799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4" name="Text Box 73">
          <a:extLst>
            <a:ext uri="{FF2B5EF4-FFF2-40B4-BE49-F238E27FC236}">
              <a16:creationId xmlns:a16="http://schemas.microsoft.com/office/drawing/2014/main" id="{62662AB9-598A-41B8-BD10-19F68D5C274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A7BB0CDC-62C4-43A6-A74D-A16756B8308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96" name="Text Box 43">
          <a:extLst>
            <a:ext uri="{FF2B5EF4-FFF2-40B4-BE49-F238E27FC236}">
              <a16:creationId xmlns:a16="http://schemas.microsoft.com/office/drawing/2014/main" id="{5CD7D955-3C16-48FE-9CCF-944721ADFC6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97" name="Text Box 46">
          <a:extLst>
            <a:ext uri="{FF2B5EF4-FFF2-40B4-BE49-F238E27FC236}">
              <a16:creationId xmlns:a16="http://schemas.microsoft.com/office/drawing/2014/main" id="{4B813EEF-E2C8-4E63-B04B-84682E9DA8A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898" name="Text Box 43">
          <a:extLst>
            <a:ext uri="{FF2B5EF4-FFF2-40B4-BE49-F238E27FC236}">
              <a16:creationId xmlns:a16="http://schemas.microsoft.com/office/drawing/2014/main" id="{054974D5-0E21-48C0-B4F0-937763BD4DB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899" name="Text Box 68">
          <a:extLst>
            <a:ext uri="{FF2B5EF4-FFF2-40B4-BE49-F238E27FC236}">
              <a16:creationId xmlns:a16="http://schemas.microsoft.com/office/drawing/2014/main" id="{F226813A-1250-431A-80C3-065299C2D4F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00" name="Text Box 69">
          <a:extLst>
            <a:ext uri="{FF2B5EF4-FFF2-40B4-BE49-F238E27FC236}">
              <a16:creationId xmlns:a16="http://schemas.microsoft.com/office/drawing/2014/main" id="{1E99D439-AEA6-48A6-B5FC-8A013DE0D73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01" name="Text Box 70">
          <a:extLst>
            <a:ext uri="{FF2B5EF4-FFF2-40B4-BE49-F238E27FC236}">
              <a16:creationId xmlns:a16="http://schemas.microsoft.com/office/drawing/2014/main" id="{C06220CD-E400-4D85-BB00-7CFA472D298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02" name="Text Box 71">
          <a:extLst>
            <a:ext uri="{FF2B5EF4-FFF2-40B4-BE49-F238E27FC236}">
              <a16:creationId xmlns:a16="http://schemas.microsoft.com/office/drawing/2014/main" id="{F2DF680E-91BA-4385-B035-8D8B886E32B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03" name="Text Box 72">
          <a:extLst>
            <a:ext uri="{FF2B5EF4-FFF2-40B4-BE49-F238E27FC236}">
              <a16:creationId xmlns:a16="http://schemas.microsoft.com/office/drawing/2014/main" id="{BAAD1A9D-861E-4757-8E34-5DD11EBEF3F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04" name="Text Box 73">
          <a:extLst>
            <a:ext uri="{FF2B5EF4-FFF2-40B4-BE49-F238E27FC236}">
              <a16:creationId xmlns:a16="http://schemas.microsoft.com/office/drawing/2014/main" id="{867CD6F0-0EA9-4F0C-A746-D3416EFC89D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05" name="Text Box 46">
          <a:extLst>
            <a:ext uri="{FF2B5EF4-FFF2-40B4-BE49-F238E27FC236}">
              <a16:creationId xmlns:a16="http://schemas.microsoft.com/office/drawing/2014/main" id="{F9EA7C51-0A80-473D-91D7-5F82273573A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06" name="Text Box 43">
          <a:extLst>
            <a:ext uri="{FF2B5EF4-FFF2-40B4-BE49-F238E27FC236}">
              <a16:creationId xmlns:a16="http://schemas.microsoft.com/office/drawing/2014/main" id="{BD6E39CF-9667-47C7-A20E-310C83C61E3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65ACD072-51E7-4DF7-BC46-B8AA6406441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08" name="Text Box 68">
          <a:extLst>
            <a:ext uri="{FF2B5EF4-FFF2-40B4-BE49-F238E27FC236}">
              <a16:creationId xmlns:a16="http://schemas.microsoft.com/office/drawing/2014/main" id="{F6FEB412-EC9A-452B-9293-15CC446410E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09" name="Text Box 69">
          <a:extLst>
            <a:ext uri="{FF2B5EF4-FFF2-40B4-BE49-F238E27FC236}">
              <a16:creationId xmlns:a16="http://schemas.microsoft.com/office/drawing/2014/main" id="{0CF72FE8-F8DB-4444-A7E2-E41EEAB65E8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10" name="Text Box 70">
          <a:extLst>
            <a:ext uri="{FF2B5EF4-FFF2-40B4-BE49-F238E27FC236}">
              <a16:creationId xmlns:a16="http://schemas.microsoft.com/office/drawing/2014/main" id="{0F33AF3F-A3B4-4F54-853B-8854E84DCAD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11" name="Text Box 71">
          <a:extLst>
            <a:ext uri="{FF2B5EF4-FFF2-40B4-BE49-F238E27FC236}">
              <a16:creationId xmlns:a16="http://schemas.microsoft.com/office/drawing/2014/main" id="{FD40378A-3AB2-4802-AFC1-D1A7EEB6E2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12" name="Text Box 72">
          <a:extLst>
            <a:ext uri="{FF2B5EF4-FFF2-40B4-BE49-F238E27FC236}">
              <a16:creationId xmlns:a16="http://schemas.microsoft.com/office/drawing/2014/main" id="{59205009-44EB-47DE-8BDC-256599B1556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13" name="Text Box 73">
          <a:extLst>
            <a:ext uri="{FF2B5EF4-FFF2-40B4-BE49-F238E27FC236}">
              <a16:creationId xmlns:a16="http://schemas.microsoft.com/office/drawing/2014/main" id="{6A562159-0ACA-4029-B972-72DA3B683B0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14" name="Text Box 46">
          <a:extLst>
            <a:ext uri="{FF2B5EF4-FFF2-40B4-BE49-F238E27FC236}">
              <a16:creationId xmlns:a16="http://schemas.microsoft.com/office/drawing/2014/main" id="{BDA9DE4D-3CD1-4355-9EAC-3E746BA035B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15" name="Text Box 43">
          <a:extLst>
            <a:ext uri="{FF2B5EF4-FFF2-40B4-BE49-F238E27FC236}">
              <a16:creationId xmlns:a16="http://schemas.microsoft.com/office/drawing/2014/main" id="{05EF873C-743A-4AC3-B580-E4E61D2D5AB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16" name="Text Box 46">
          <a:extLst>
            <a:ext uri="{FF2B5EF4-FFF2-40B4-BE49-F238E27FC236}">
              <a16:creationId xmlns:a16="http://schemas.microsoft.com/office/drawing/2014/main" id="{DCD6AE4F-487A-4F9C-9E2D-45D3D3403B8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17" name="Text Box 43">
          <a:extLst>
            <a:ext uri="{FF2B5EF4-FFF2-40B4-BE49-F238E27FC236}">
              <a16:creationId xmlns:a16="http://schemas.microsoft.com/office/drawing/2014/main" id="{EC8FAD24-0814-4BC3-BFAE-4E366B50686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918" name="Text Box 10">
          <a:extLst>
            <a:ext uri="{FF2B5EF4-FFF2-40B4-BE49-F238E27FC236}">
              <a16:creationId xmlns:a16="http://schemas.microsoft.com/office/drawing/2014/main" id="{362D3E83-AF37-4B87-A385-CBEE9B074959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919" name="Text Box 11">
          <a:extLst>
            <a:ext uri="{FF2B5EF4-FFF2-40B4-BE49-F238E27FC236}">
              <a16:creationId xmlns:a16="http://schemas.microsoft.com/office/drawing/2014/main" id="{1031C29A-57E3-4FD1-8A61-A5DBDC514E84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20" name="Text Box 65">
          <a:extLst>
            <a:ext uri="{FF2B5EF4-FFF2-40B4-BE49-F238E27FC236}">
              <a16:creationId xmlns:a16="http://schemas.microsoft.com/office/drawing/2014/main" id="{CC71BBC4-815C-45DA-8B22-337E7F80904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21" name="Text Box 91">
          <a:extLst>
            <a:ext uri="{FF2B5EF4-FFF2-40B4-BE49-F238E27FC236}">
              <a16:creationId xmlns:a16="http://schemas.microsoft.com/office/drawing/2014/main" id="{6EE8DAC8-A327-4703-85D6-AA1C9C31CA8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22" name="Text Box 65">
          <a:extLst>
            <a:ext uri="{FF2B5EF4-FFF2-40B4-BE49-F238E27FC236}">
              <a16:creationId xmlns:a16="http://schemas.microsoft.com/office/drawing/2014/main" id="{F21776A2-48BC-4B66-A75D-5E143DAA9F2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23" name="Text Box 91">
          <a:extLst>
            <a:ext uri="{FF2B5EF4-FFF2-40B4-BE49-F238E27FC236}">
              <a16:creationId xmlns:a16="http://schemas.microsoft.com/office/drawing/2014/main" id="{382EDFD2-6CEF-44DA-B940-10A557950D3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924" name="Text Box 46">
          <a:extLst>
            <a:ext uri="{FF2B5EF4-FFF2-40B4-BE49-F238E27FC236}">
              <a16:creationId xmlns:a16="http://schemas.microsoft.com/office/drawing/2014/main" id="{969FBF31-080E-405A-98E6-84CEE2DC4BD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925" name="Text Box 43">
          <a:extLst>
            <a:ext uri="{FF2B5EF4-FFF2-40B4-BE49-F238E27FC236}">
              <a16:creationId xmlns:a16="http://schemas.microsoft.com/office/drawing/2014/main" id="{77D7A58B-A908-4F37-8557-5B7ED7F16AAD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26" name="Text Box 68">
          <a:extLst>
            <a:ext uri="{FF2B5EF4-FFF2-40B4-BE49-F238E27FC236}">
              <a16:creationId xmlns:a16="http://schemas.microsoft.com/office/drawing/2014/main" id="{F17B0A5E-A941-4FDC-88E2-819FFA53BA2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27" name="Text Box 69">
          <a:extLst>
            <a:ext uri="{FF2B5EF4-FFF2-40B4-BE49-F238E27FC236}">
              <a16:creationId xmlns:a16="http://schemas.microsoft.com/office/drawing/2014/main" id="{6EAE4FC9-CD19-46BD-B542-18E5BCF09C5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28" name="Text Box 70">
          <a:extLst>
            <a:ext uri="{FF2B5EF4-FFF2-40B4-BE49-F238E27FC236}">
              <a16:creationId xmlns:a16="http://schemas.microsoft.com/office/drawing/2014/main" id="{458AEF29-065E-43A3-84B5-21981BC3334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29" name="Text Box 71">
          <a:extLst>
            <a:ext uri="{FF2B5EF4-FFF2-40B4-BE49-F238E27FC236}">
              <a16:creationId xmlns:a16="http://schemas.microsoft.com/office/drawing/2014/main" id="{13F670CC-4704-41F1-97B7-9D045535C0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0" name="Text Box 72">
          <a:extLst>
            <a:ext uri="{FF2B5EF4-FFF2-40B4-BE49-F238E27FC236}">
              <a16:creationId xmlns:a16="http://schemas.microsoft.com/office/drawing/2014/main" id="{834E9080-8DC7-4018-BD77-EFF94FA5114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1" name="Text Box 73">
          <a:extLst>
            <a:ext uri="{FF2B5EF4-FFF2-40B4-BE49-F238E27FC236}">
              <a16:creationId xmlns:a16="http://schemas.microsoft.com/office/drawing/2014/main" id="{9999935A-9738-4CFF-8D70-1583CB11494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32" name="Text Box 46">
          <a:extLst>
            <a:ext uri="{FF2B5EF4-FFF2-40B4-BE49-F238E27FC236}">
              <a16:creationId xmlns:a16="http://schemas.microsoft.com/office/drawing/2014/main" id="{94CE4C56-F7E3-485C-A2E1-0BB44A04590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33" name="Text Box 43">
          <a:extLst>
            <a:ext uri="{FF2B5EF4-FFF2-40B4-BE49-F238E27FC236}">
              <a16:creationId xmlns:a16="http://schemas.microsoft.com/office/drawing/2014/main" id="{AA355E3B-6018-42A8-856C-F4AAE3AF956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34" name="Text Box 46">
          <a:extLst>
            <a:ext uri="{FF2B5EF4-FFF2-40B4-BE49-F238E27FC236}">
              <a16:creationId xmlns:a16="http://schemas.microsoft.com/office/drawing/2014/main" id="{FF0E5182-5757-4642-8B9C-0305217BD1A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35" name="Text Box 43">
          <a:extLst>
            <a:ext uri="{FF2B5EF4-FFF2-40B4-BE49-F238E27FC236}">
              <a16:creationId xmlns:a16="http://schemas.microsoft.com/office/drawing/2014/main" id="{82645689-748E-4A0B-9409-8205C8AAF76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6" name="Text Box 68">
          <a:extLst>
            <a:ext uri="{FF2B5EF4-FFF2-40B4-BE49-F238E27FC236}">
              <a16:creationId xmlns:a16="http://schemas.microsoft.com/office/drawing/2014/main" id="{FF0048B1-B175-4CF7-BB74-C92DAD0297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7" name="Text Box 69">
          <a:extLst>
            <a:ext uri="{FF2B5EF4-FFF2-40B4-BE49-F238E27FC236}">
              <a16:creationId xmlns:a16="http://schemas.microsoft.com/office/drawing/2014/main" id="{C26FBA6D-2618-4298-9E8C-D0CA67C829A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8" name="Text Box 70">
          <a:extLst>
            <a:ext uri="{FF2B5EF4-FFF2-40B4-BE49-F238E27FC236}">
              <a16:creationId xmlns:a16="http://schemas.microsoft.com/office/drawing/2014/main" id="{E05C99D1-B433-4815-BC3F-35FBAC9ECC8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39" name="Text Box 71">
          <a:extLst>
            <a:ext uri="{FF2B5EF4-FFF2-40B4-BE49-F238E27FC236}">
              <a16:creationId xmlns:a16="http://schemas.microsoft.com/office/drawing/2014/main" id="{8FFD039D-E5D0-434B-BBC4-9729706EC0E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40" name="Text Box 72">
          <a:extLst>
            <a:ext uri="{FF2B5EF4-FFF2-40B4-BE49-F238E27FC236}">
              <a16:creationId xmlns:a16="http://schemas.microsoft.com/office/drawing/2014/main" id="{655FD81B-8FF1-4831-A9BD-D6E8BAAF08E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41" name="Text Box 73">
          <a:extLst>
            <a:ext uri="{FF2B5EF4-FFF2-40B4-BE49-F238E27FC236}">
              <a16:creationId xmlns:a16="http://schemas.microsoft.com/office/drawing/2014/main" id="{5974C631-5758-4A8F-80CA-1B31FEF4B4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42" name="Text Box 46">
          <a:extLst>
            <a:ext uri="{FF2B5EF4-FFF2-40B4-BE49-F238E27FC236}">
              <a16:creationId xmlns:a16="http://schemas.microsoft.com/office/drawing/2014/main" id="{C6BCB581-B944-4BC0-B3EA-2138B4D8E89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43" name="Text Box 43">
          <a:extLst>
            <a:ext uri="{FF2B5EF4-FFF2-40B4-BE49-F238E27FC236}">
              <a16:creationId xmlns:a16="http://schemas.microsoft.com/office/drawing/2014/main" id="{4095B25E-86A9-459E-8A31-73DB2CDB135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44" name="Text Box 46">
          <a:extLst>
            <a:ext uri="{FF2B5EF4-FFF2-40B4-BE49-F238E27FC236}">
              <a16:creationId xmlns:a16="http://schemas.microsoft.com/office/drawing/2014/main" id="{7F58BF7D-470F-4AEB-AA52-9681B002787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45" name="Text Box 43">
          <a:extLst>
            <a:ext uri="{FF2B5EF4-FFF2-40B4-BE49-F238E27FC236}">
              <a16:creationId xmlns:a16="http://schemas.microsoft.com/office/drawing/2014/main" id="{DE345313-D0A4-4064-8165-ECEDAEC9401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46" name="Text Box 68">
          <a:extLst>
            <a:ext uri="{FF2B5EF4-FFF2-40B4-BE49-F238E27FC236}">
              <a16:creationId xmlns:a16="http://schemas.microsoft.com/office/drawing/2014/main" id="{A9193A6E-A859-4C61-8233-DEB0145713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47" name="Text Box 69">
          <a:extLst>
            <a:ext uri="{FF2B5EF4-FFF2-40B4-BE49-F238E27FC236}">
              <a16:creationId xmlns:a16="http://schemas.microsoft.com/office/drawing/2014/main" id="{FA0479FE-2D47-4412-8E48-0401B2BECE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48" name="Text Box 70">
          <a:extLst>
            <a:ext uri="{FF2B5EF4-FFF2-40B4-BE49-F238E27FC236}">
              <a16:creationId xmlns:a16="http://schemas.microsoft.com/office/drawing/2014/main" id="{CA57683B-7ED7-44F6-B634-FF3813C543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49" name="Text Box 71">
          <a:extLst>
            <a:ext uri="{FF2B5EF4-FFF2-40B4-BE49-F238E27FC236}">
              <a16:creationId xmlns:a16="http://schemas.microsoft.com/office/drawing/2014/main" id="{18EF02F4-8166-4510-9F13-D4A6A9E2EBD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50" name="Text Box 72">
          <a:extLst>
            <a:ext uri="{FF2B5EF4-FFF2-40B4-BE49-F238E27FC236}">
              <a16:creationId xmlns:a16="http://schemas.microsoft.com/office/drawing/2014/main" id="{5B22324F-6729-446A-9F71-9301C6DFC1E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47625</xdr:rowOff>
    </xdr:to>
    <xdr:sp macro="" textlink="">
      <xdr:nvSpPr>
        <xdr:cNvPr id="4951" name="Text Box 73">
          <a:extLst>
            <a:ext uri="{FF2B5EF4-FFF2-40B4-BE49-F238E27FC236}">
              <a16:creationId xmlns:a16="http://schemas.microsoft.com/office/drawing/2014/main" id="{FB283195-D3A3-4A3E-85EA-0E3C4702441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52" name="Text Box 46">
          <a:extLst>
            <a:ext uri="{FF2B5EF4-FFF2-40B4-BE49-F238E27FC236}">
              <a16:creationId xmlns:a16="http://schemas.microsoft.com/office/drawing/2014/main" id="{BE6FBE01-1F4F-4EFA-B7A1-210FE732A4F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53" name="Text Box 43">
          <a:extLst>
            <a:ext uri="{FF2B5EF4-FFF2-40B4-BE49-F238E27FC236}">
              <a16:creationId xmlns:a16="http://schemas.microsoft.com/office/drawing/2014/main" id="{FFF4C4EB-4633-4982-8DF2-B811DD79205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54" name="Text Box 46">
          <a:extLst>
            <a:ext uri="{FF2B5EF4-FFF2-40B4-BE49-F238E27FC236}">
              <a16:creationId xmlns:a16="http://schemas.microsoft.com/office/drawing/2014/main" id="{43F9EFD1-F837-4E47-9FD9-003196876D9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55" name="Text Box 43">
          <a:extLst>
            <a:ext uri="{FF2B5EF4-FFF2-40B4-BE49-F238E27FC236}">
              <a16:creationId xmlns:a16="http://schemas.microsoft.com/office/drawing/2014/main" id="{E9511304-F8D4-4CC0-B6BF-39A15139C85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223</xdr:row>
      <xdr:rowOff>0</xdr:rowOff>
    </xdr:from>
    <xdr:to>
      <xdr:col>1</xdr:col>
      <xdr:colOff>790575</xdr:colOff>
      <xdr:row>223</xdr:row>
      <xdr:rowOff>171450</xdr:rowOff>
    </xdr:to>
    <xdr:sp macro="" textlink="">
      <xdr:nvSpPr>
        <xdr:cNvPr id="4956" name="Text Box 10">
          <a:extLst>
            <a:ext uri="{FF2B5EF4-FFF2-40B4-BE49-F238E27FC236}">
              <a16:creationId xmlns:a16="http://schemas.microsoft.com/office/drawing/2014/main" id="{15D4FF47-096E-4953-9C7E-C6093F5A0960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57" name="Text Box 65">
          <a:extLst>
            <a:ext uri="{FF2B5EF4-FFF2-40B4-BE49-F238E27FC236}">
              <a16:creationId xmlns:a16="http://schemas.microsoft.com/office/drawing/2014/main" id="{EC5B1610-B699-4936-9A5A-2432AF8E0A5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58" name="Text Box 91">
          <a:extLst>
            <a:ext uri="{FF2B5EF4-FFF2-40B4-BE49-F238E27FC236}">
              <a16:creationId xmlns:a16="http://schemas.microsoft.com/office/drawing/2014/main" id="{10BD3CC9-C3D3-460A-B51F-62E03112501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171450</xdr:rowOff>
    </xdr:to>
    <xdr:sp macro="" textlink="">
      <xdr:nvSpPr>
        <xdr:cNvPr id="4959" name="Text Box 65">
          <a:extLst>
            <a:ext uri="{FF2B5EF4-FFF2-40B4-BE49-F238E27FC236}">
              <a16:creationId xmlns:a16="http://schemas.microsoft.com/office/drawing/2014/main" id="{C0BE3DC6-93BF-402F-B25C-29771363B65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960" name="Text Box 46">
          <a:extLst>
            <a:ext uri="{FF2B5EF4-FFF2-40B4-BE49-F238E27FC236}">
              <a16:creationId xmlns:a16="http://schemas.microsoft.com/office/drawing/2014/main" id="{8D5B6933-C692-458E-8801-0B7E600FF2B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223</xdr:row>
      <xdr:rowOff>0</xdr:rowOff>
    </xdr:from>
    <xdr:to>
      <xdr:col>3</xdr:col>
      <xdr:colOff>76200</xdr:colOff>
      <xdr:row>223</xdr:row>
      <xdr:rowOff>171450</xdr:rowOff>
    </xdr:to>
    <xdr:sp macro="" textlink="">
      <xdr:nvSpPr>
        <xdr:cNvPr id="4961" name="Text Box 43">
          <a:extLst>
            <a:ext uri="{FF2B5EF4-FFF2-40B4-BE49-F238E27FC236}">
              <a16:creationId xmlns:a16="http://schemas.microsoft.com/office/drawing/2014/main" id="{D4BDBE5A-32FC-4E82-B834-1E29C44B57D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2" name="Text Box 68">
          <a:extLst>
            <a:ext uri="{FF2B5EF4-FFF2-40B4-BE49-F238E27FC236}">
              <a16:creationId xmlns:a16="http://schemas.microsoft.com/office/drawing/2014/main" id="{2B4644CD-623A-42CE-AD16-5E2479CAF01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3" name="Text Box 69">
          <a:extLst>
            <a:ext uri="{FF2B5EF4-FFF2-40B4-BE49-F238E27FC236}">
              <a16:creationId xmlns:a16="http://schemas.microsoft.com/office/drawing/2014/main" id="{C00EBA49-BAC1-4379-807E-93BFEA2C0CE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4" name="Text Box 70">
          <a:extLst>
            <a:ext uri="{FF2B5EF4-FFF2-40B4-BE49-F238E27FC236}">
              <a16:creationId xmlns:a16="http://schemas.microsoft.com/office/drawing/2014/main" id="{D61402AA-CAAA-403A-B510-455454CBBEF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5" name="Text Box 71">
          <a:extLst>
            <a:ext uri="{FF2B5EF4-FFF2-40B4-BE49-F238E27FC236}">
              <a16:creationId xmlns:a16="http://schemas.microsoft.com/office/drawing/2014/main" id="{6BA794E2-24CF-4F67-ADB9-7358D0C161F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6" name="Text Box 72">
          <a:extLst>
            <a:ext uri="{FF2B5EF4-FFF2-40B4-BE49-F238E27FC236}">
              <a16:creationId xmlns:a16="http://schemas.microsoft.com/office/drawing/2014/main" id="{773B9B61-59B5-445F-9D8E-ABEB76FD5F5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67" name="Text Box 73">
          <a:extLst>
            <a:ext uri="{FF2B5EF4-FFF2-40B4-BE49-F238E27FC236}">
              <a16:creationId xmlns:a16="http://schemas.microsoft.com/office/drawing/2014/main" id="{9BA39689-E42F-428E-BBB0-96CDE4EEDF3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68" name="Text Box 46">
          <a:extLst>
            <a:ext uri="{FF2B5EF4-FFF2-40B4-BE49-F238E27FC236}">
              <a16:creationId xmlns:a16="http://schemas.microsoft.com/office/drawing/2014/main" id="{F1BE68D9-B25B-444E-B71F-A31680611FC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69" name="Text Box 43">
          <a:extLst>
            <a:ext uri="{FF2B5EF4-FFF2-40B4-BE49-F238E27FC236}">
              <a16:creationId xmlns:a16="http://schemas.microsoft.com/office/drawing/2014/main" id="{76DCF2A4-96EC-4851-B5E7-A2E05B6A9A2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70" name="Text Box 46">
          <a:extLst>
            <a:ext uri="{FF2B5EF4-FFF2-40B4-BE49-F238E27FC236}">
              <a16:creationId xmlns:a16="http://schemas.microsoft.com/office/drawing/2014/main" id="{888E46BE-FB41-43DB-B1E2-3ECEF4D143C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71" name="Text Box 43">
          <a:extLst>
            <a:ext uri="{FF2B5EF4-FFF2-40B4-BE49-F238E27FC236}">
              <a16:creationId xmlns:a16="http://schemas.microsoft.com/office/drawing/2014/main" id="{7E842640-55C3-46D7-B0BD-DF550ABF0B7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2" name="Text Box 68">
          <a:extLst>
            <a:ext uri="{FF2B5EF4-FFF2-40B4-BE49-F238E27FC236}">
              <a16:creationId xmlns:a16="http://schemas.microsoft.com/office/drawing/2014/main" id="{A2C94A23-29A3-4097-AB48-E48E7BDCF01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3" name="Text Box 69">
          <a:extLst>
            <a:ext uri="{FF2B5EF4-FFF2-40B4-BE49-F238E27FC236}">
              <a16:creationId xmlns:a16="http://schemas.microsoft.com/office/drawing/2014/main" id="{2BDB2AC4-394E-4386-B850-CFB1E1B5F9E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4" name="Text Box 70">
          <a:extLst>
            <a:ext uri="{FF2B5EF4-FFF2-40B4-BE49-F238E27FC236}">
              <a16:creationId xmlns:a16="http://schemas.microsoft.com/office/drawing/2014/main" id="{B9D04DA3-4CCC-452A-BFDE-236C72EFBF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5" name="Text Box 71">
          <a:extLst>
            <a:ext uri="{FF2B5EF4-FFF2-40B4-BE49-F238E27FC236}">
              <a16:creationId xmlns:a16="http://schemas.microsoft.com/office/drawing/2014/main" id="{2106157E-A348-487B-BFD0-8DF0A535938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6" name="Text Box 72">
          <a:extLst>
            <a:ext uri="{FF2B5EF4-FFF2-40B4-BE49-F238E27FC236}">
              <a16:creationId xmlns:a16="http://schemas.microsoft.com/office/drawing/2014/main" id="{5E481C8D-5F54-4187-9E8D-9B2D49335B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66675</xdr:rowOff>
    </xdr:to>
    <xdr:sp macro="" textlink="">
      <xdr:nvSpPr>
        <xdr:cNvPr id="4977" name="Text Box 73">
          <a:extLst>
            <a:ext uri="{FF2B5EF4-FFF2-40B4-BE49-F238E27FC236}">
              <a16:creationId xmlns:a16="http://schemas.microsoft.com/office/drawing/2014/main" id="{7D4EB6A4-438B-4C2E-9052-DD4AFFF23E3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78" name="Text Box 46">
          <a:extLst>
            <a:ext uri="{FF2B5EF4-FFF2-40B4-BE49-F238E27FC236}">
              <a16:creationId xmlns:a16="http://schemas.microsoft.com/office/drawing/2014/main" id="{F26A3895-5C3E-45FE-A514-50851ADBDDC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79" name="Text Box 43">
          <a:extLst>
            <a:ext uri="{FF2B5EF4-FFF2-40B4-BE49-F238E27FC236}">
              <a16:creationId xmlns:a16="http://schemas.microsoft.com/office/drawing/2014/main" id="{82304499-99F9-44A6-B051-A987053230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80" name="Text Box 46">
          <a:extLst>
            <a:ext uri="{FF2B5EF4-FFF2-40B4-BE49-F238E27FC236}">
              <a16:creationId xmlns:a16="http://schemas.microsoft.com/office/drawing/2014/main" id="{BDD5E3E4-C08D-4639-84A5-A5F28981784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76200</xdr:colOff>
      <xdr:row>223</xdr:row>
      <xdr:rowOff>28575</xdr:rowOff>
    </xdr:to>
    <xdr:sp macro="" textlink="">
      <xdr:nvSpPr>
        <xdr:cNvPr id="4981" name="Text Box 43">
          <a:extLst>
            <a:ext uri="{FF2B5EF4-FFF2-40B4-BE49-F238E27FC236}">
              <a16:creationId xmlns:a16="http://schemas.microsoft.com/office/drawing/2014/main" id="{1D26F204-6340-4C1F-993E-2009386C8A9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2" name="Text Box 68">
          <a:extLst>
            <a:ext uri="{FF2B5EF4-FFF2-40B4-BE49-F238E27FC236}">
              <a16:creationId xmlns:a16="http://schemas.microsoft.com/office/drawing/2014/main" id="{F06C25FD-A644-4643-97D4-E7C988A4D32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3" name="Text Box 69">
          <a:extLst>
            <a:ext uri="{FF2B5EF4-FFF2-40B4-BE49-F238E27FC236}">
              <a16:creationId xmlns:a16="http://schemas.microsoft.com/office/drawing/2014/main" id="{4D794A37-4088-41F0-9912-5828F3BC619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4" name="Text Box 70">
          <a:extLst>
            <a:ext uri="{FF2B5EF4-FFF2-40B4-BE49-F238E27FC236}">
              <a16:creationId xmlns:a16="http://schemas.microsoft.com/office/drawing/2014/main" id="{2F13708A-C382-444D-98ED-5C67EA8E30C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5" name="Text Box 71">
          <a:extLst>
            <a:ext uri="{FF2B5EF4-FFF2-40B4-BE49-F238E27FC236}">
              <a16:creationId xmlns:a16="http://schemas.microsoft.com/office/drawing/2014/main" id="{94781F1F-D7E2-4C57-8F2D-5D485424712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6" name="Text Box 72">
          <a:extLst>
            <a:ext uri="{FF2B5EF4-FFF2-40B4-BE49-F238E27FC236}">
              <a16:creationId xmlns:a16="http://schemas.microsoft.com/office/drawing/2014/main" id="{58FD39A5-ACB4-4668-AA48-E7E07906D01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4987" name="Text Box 73">
          <a:extLst>
            <a:ext uri="{FF2B5EF4-FFF2-40B4-BE49-F238E27FC236}">
              <a16:creationId xmlns:a16="http://schemas.microsoft.com/office/drawing/2014/main" id="{719DCF4A-CE14-479E-9123-968AB2A29B5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88" name="Text Box 46">
          <a:extLst>
            <a:ext uri="{FF2B5EF4-FFF2-40B4-BE49-F238E27FC236}">
              <a16:creationId xmlns:a16="http://schemas.microsoft.com/office/drawing/2014/main" id="{C91D3BFC-00A5-4CF6-8CF9-BA452932630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89" name="Text Box 43">
          <a:extLst>
            <a:ext uri="{FF2B5EF4-FFF2-40B4-BE49-F238E27FC236}">
              <a16:creationId xmlns:a16="http://schemas.microsoft.com/office/drawing/2014/main" id="{37096EF1-3D0E-4889-9988-253615A45E1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90" name="Text Box 46">
          <a:extLst>
            <a:ext uri="{FF2B5EF4-FFF2-40B4-BE49-F238E27FC236}">
              <a16:creationId xmlns:a16="http://schemas.microsoft.com/office/drawing/2014/main" id="{78BDDA91-EDAA-4F49-B477-948F3606300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4991" name="Text Box 43">
          <a:extLst>
            <a:ext uri="{FF2B5EF4-FFF2-40B4-BE49-F238E27FC236}">
              <a16:creationId xmlns:a16="http://schemas.microsoft.com/office/drawing/2014/main" id="{FF2FFAE6-73CB-4466-8B24-1877CA79673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4992" name="Text Box 10">
          <a:extLst>
            <a:ext uri="{FF2B5EF4-FFF2-40B4-BE49-F238E27FC236}">
              <a16:creationId xmlns:a16="http://schemas.microsoft.com/office/drawing/2014/main" id="{7B500F7C-2BC2-47F9-9BB5-0A039F06B9F3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993" name="Text Box 65">
          <a:extLst>
            <a:ext uri="{FF2B5EF4-FFF2-40B4-BE49-F238E27FC236}">
              <a16:creationId xmlns:a16="http://schemas.microsoft.com/office/drawing/2014/main" id="{A20E7110-574B-42F8-95CD-5F9CDD1ADE8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994" name="Text Box 91">
          <a:extLst>
            <a:ext uri="{FF2B5EF4-FFF2-40B4-BE49-F238E27FC236}">
              <a16:creationId xmlns:a16="http://schemas.microsoft.com/office/drawing/2014/main" id="{67999A93-469C-45A4-8CC1-4A4E6DF75E4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4995" name="Text Box 65">
          <a:extLst>
            <a:ext uri="{FF2B5EF4-FFF2-40B4-BE49-F238E27FC236}">
              <a16:creationId xmlns:a16="http://schemas.microsoft.com/office/drawing/2014/main" id="{8C3768DD-54E7-4885-9685-D9ADF372176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996" name="Text Box 46">
          <a:extLst>
            <a:ext uri="{FF2B5EF4-FFF2-40B4-BE49-F238E27FC236}">
              <a16:creationId xmlns:a16="http://schemas.microsoft.com/office/drawing/2014/main" id="{204F4EAB-0230-4372-BBBC-022400993321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4997" name="Text Box 43">
          <a:extLst>
            <a:ext uri="{FF2B5EF4-FFF2-40B4-BE49-F238E27FC236}">
              <a16:creationId xmlns:a16="http://schemas.microsoft.com/office/drawing/2014/main" id="{893E4E44-5F21-4E17-B41E-C392439F516F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998" name="Text Box 68">
          <a:extLst>
            <a:ext uri="{FF2B5EF4-FFF2-40B4-BE49-F238E27FC236}">
              <a16:creationId xmlns:a16="http://schemas.microsoft.com/office/drawing/2014/main" id="{0486DD97-0E53-45CF-BC96-31C2A407B9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4999" name="Text Box 69">
          <a:extLst>
            <a:ext uri="{FF2B5EF4-FFF2-40B4-BE49-F238E27FC236}">
              <a16:creationId xmlns:a16="http://schemas.microsoft.com/office/drawing/2014/main" id="{84A9C746-8A52-4BB0-A7B8-3222474BC74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0" name="Text Box 70">
          <a:extLst>
            <a:ext uri="{FF2B5EF4-FFF2-40B4-BE49-F238E27FC236}">
              <a16:creationId xmlns:a16="http://schemas.microsoft.com/office/drawing/2014/main" id="{7F984E2C-4A1E-476B-BB84-88F2AA7F0EF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1" name="Text Box 71">
          <a:extLst>
            <a:ext uri="{FF2B5EF4-FFF2-40B4-BE49-F238E27FC236}">
              <a16:creationId xmlns:a16="http://schemas.microsoft.com/office/drawing/2014/main" id="{4A29A78E-7273-4F42-BAAB-A056A70A916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2" name="Text Box 72">
          <a:extLst>
            <a:ext uri="{FF2B5EF4-FFF2-40B4-BE49-F238E27FC236}">
              <a16:creationId xmlns:a16="http://schemas.microsoft.com/office/drawing/2014/main" id="{11FF35A0-C643-4DC9-900C-A59259CBB74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3" name="Text Box 73">
          <a:extLst>
            <a:ext uri="{FF2B5EF4-FFF2-40B4-BE49-F238E27FC236}">
              <a16:creationId xmlns:a16="http://schemas.microsoft.com/office/drawing/2014/main" id="{4E8FBCC4-F947-4C9C-97DD-28CEAACBC9F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04" name="Text Box 46">
          <a:extLst>
            <a:ext uri="{FF2B5EF4-FFF2-40B4-BE49-F238E27FC236}">
              <a16:creationId xmlns:a16="http://schemas.microsoft.com/office/drawing/2014/main" id="{C3F87204-20F9-4775-8A78-D27931E5519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05" name="Text Box 43">
          <a:extLst>
            <a:ext uri="{FF2B5EF4-FFF2-40B4-BE49-F238E27FC236}">
              <a16:creationId xmlns:a16="http://schemas.microsoft.com/office/drawing/2014/main" id="{29A55454-31A6-4238-89D4-4881406F76B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06" name="Text Box 46">
          <a:extLst>
            <a:ext uri="{FF2B5EF4-FFF2-40B4-BE49-F238E27FC236}">
              <a16:creationId xmlns:a16="http://schemas.microsoft.com/office/drawing/2014/main" id="{96C293B0-07AB-4602-BCB0-2B8D5816FC9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07" name="Text Box 43">
          <a:extLst>
            <a:ext uri="{FF2B5EF4-FFF2-40B4-BE49-F238E27FC236}">
              <a16:creationId xmlns:a16="http://schemas.microsoft.com/office/drawing/2014/main" id="{C1BE5D75-8894-4EAE-9C1C-F24E943D8F2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8" name="Text Box 68">
          <a:extLst>
            <a:ext uri="{FF2B5EF4-FFF2-40B4-BE49-F238E27FC236}">
              <a16:creationId xmlns:a16="http://schemas.microsoft.com/office/drawing/2014/main" id="{4EF71088-D5A1-4D51-9EB9-5EE129DABA6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09" name="Text Box 69">
          <a:extLst>
            <a:ext uri="{FF2B5EF4-FFF2-40B4-BE49-F238E27FC236}">
              <a16:creationId xmlns:a16="http://schemas.microsoft.com/office/drawing/2014/main" id="{EECC18D6-EF7B-42D3-A644-0C42E7EA3DD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10" name="Text Box 70">
          <a:extLst>
            <a:ext uri="{FF2B5EF4-FFF2-40B4-BE49-F238E27FC236}">
              <a16:creationId xmlns:a16="http://schemas.microsoft.com/office/drawing/2014/main" id="{574741FE-B99C-4EC0-89EC-E900328A661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11" name="Text Box 71">
          <a:extLst>
            <a:ext uri="{FF2B5EF4-FFF2-40B4-BE49-F238E27FC236}">
              <a16:creationId xmlns:a16="http://schemas.microsoft.com/office/drawing/2014/main" id="{6A39D0FA-B44E-4E31-AE14-9E4E0BA078F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12" name="Text Box 72">
          <a:extLst>
            <a:ext uri="{FF2B5EF4-FFF2-40B4-BE49-F238E27FC236}">
              <a16:creationId xmlns:a16="http://schemas.microsoft.com/office/drawing/2014/main" id="{CC6FF11E-8643-4CC6-8634-A3EDB32BC7D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13" name="Text Box 73">
          <a:extLst>
            <a:ext uri="{FF2B5EF4-FFF2-40B4-BE49-F238E27FC236}">
              <a16:creationId xmlns:a16="http://schemas.microsoft.com/office/drawing/2014/main" id="{F6411092-8731-46F3-A81F-EC134799BF6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14" name="Text Box 46">
          <a:extLst>
            <a:ext uri="{FF2B5EF4-FFF2-40B4-BE49-F238E27FC236}">
              <a16:creationId xmlns:a16="http://schemas.microsoft.com/office/drawing/2014/main" id="{5C531F41-D38D-4282-AE2B-7E7CFCADADC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15" name="Text Box 43">
          <a:extLst>
            <a:ext uri="{FF2B5EF4-FFF2-40B4-BE49-F238E27FC236}">
              <a16:creationId xmlns:a16="http://schemas.microsoft.com/office/drawing/2014/main" id="{07A2589B-7D57-463D-BD89-47A23224012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16" name="Text Box 46">
          <a:extLst>
            <a:ext uri="{FF2B5EF4-FFF2-40B4-BE49-F238E27FC236}">
              <a16:creationId xmlns:a16="http://schemas.microsoft.com/office/drawing/2014/main" id="{8F20CABC-6F9C-490E-9444-D90D7053972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17" name="Text Box 43">
          <a:extLst>
            <a:ext uri="{FF2B5EF4-FFF2-40B4-BE49-F238E27FC236}">
              <a16:creationId xmlns:a16="http://schemas.microsoft.com/office/drawing/2014/main" id="{9A099307-B433-4C3D-970D-E85EEBE1603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18" name="Text Box 68">
          <a:extLst>
            <a:ext uri="{FF2B5EF4-FFF2-40B4-BE49-F238E27FC236}">
              <a16:creationId xmlns:a16="http://schemas.microsoft.com/office/drawing/2014/main" id="{920EF4FF-8450-4B1A-A50A-DE08254FC5E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19" name="Text Box 69">
          <a:extLst>
            <a:ext uri="{FF2B5EF4-FFF2-40B4-BE49-F238E27FC236}">
              <a16:creationId xmlns:a16="http://schemas.microsoft.com/office/drawing/2014/main" id="{0BCCD242-8155-4694-949E-A0BF6FFAACE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20" name="Text Box 70">
          <a:extLst>
            <a:ext uri="{FF2B5EF4-FFF2-40B4-BE49-F238E27FC236}">
              <a16:creationId xmlns:a16="http://schemas.microsoft.com/office/drawing/2014/main" id="{0B44A32F-60D5-4CE1-A5EF-746165D7053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21" name="Text Box 71">
          <a:extLst>
            <a:ext uri="{FF2B5EF4-FFF2-40B4-BE49-F238E27FC236}">
              <a16:creationId xmlns:a16="http://schemas.microsoft.com/office/drawing/2014/main" id="{ADBD7CDD-341E-4C6F-A97B-1F43DC2A0A0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22" name="Text Box 72">
          <a:extLst>
            <a:ext uri="{FF2B5EF4-FFF2-40B4-BE49-F238E27FC236}">
              <a16:creationId xmlns:a16="http://schemas.microsoft.com/office/drawing/2014/main" id="{B15A9616-C35A-4A2D-B627-68D865083B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23" name="Text Box 73">
          <a:extLst>
            <a:ext uri="{FF2B5EF4-FFF2-40B4-BE49-F238E27FC236}">
              <a16:creationId xmlns:a16="http://schemas.microsoft.com/office/drawing/2014/main" id="{2A446C65-BE74-45DB-A87F-7CF978099FB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24" name="Text Box 46">
          <a:extLst>
            <a:ext uri="{FF2B5EF4-FFF2-40B4-BE49-F238E27FC236}">
              <a16:creationId xmlns:a16="http://schemas.microsoft.com/office/drawing/2014/main" id="{DD46C8B6-08FD-4B15-8809-5DEFD1974B0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25" name="Text Box 43">
          <a:extLst>
            <a:ext uri="{FF2B5EF4-FFF2-40B4-BE49-F238E27FC236}">
              <a16:creationId xmlns:a16="http://schemas.microsoft.com/office/drawing/2014/main" id="{5C3CB28D-CB58-4B67-BA67-0CBD880E70C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26" name="Text Box 46">
          <a:extLst>
            <a:ext uri="{FF2B5EF4-FFF2-40B4-BE49-F238E27FC236}">
              <a16:creationId xmlns:a16="http://schemas.microsoft.com/office/drawing/2014/main" id="{01BC5D88-7C1C-456A-BA0B-A0082C1C671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27" name="Text Box 43">
          <a:extLst>
            <a:ext uri="{FF2B5EF4-FFF2-40B4-BE49-F238E27FC236}">
              <a16:creationId xmlns:a16="http://schemas.microsoft.com/office/drawing/2014/main" id="{457FF99F-9FC7-411D-9516-A1602637BE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28" name="Text Box 10">
          <a:extLst>
            <a:ext uri="{FF2B5EF4-FFF2-40B4-BE49-F238E27FC236}">
              <a16:creationId xmlns:a16="http://schemas.microsoft.com/office/drawing/2014/main" id="{454A72D5-7BDE-4231-B79C-44DB8F5FDDAE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29" name="Text Box 11">
          <a:extLst>
            <a:ext uri="{FF2B5EF4-FFF2-40B4-BE49-F238E27FC236}">
              <a16:creationId xmlns:a16="http://schemas.microsoft.com/office/drawing/2014/main" id="{3C9238AD-B839-4C9B-AC81-961EB30D4494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30" name="Text Box 65">
          <a:extLst>
            <a:ext uri="{FF2B5EF4-FFF2-40B4-BE49-F238E27FC236}">
              <a16:creationId xmlns:a16="http://schemas.microsoft.com/office/drawing/2014/main" id="{636A7C95-9D27-48D7-8534-F4BADC4FE5D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31" name="Text Box 91">
          <a:extLst>
            <a:ext uri="{FF2B5EF4-FFF2-40B4-BE49-F238E27FC236}">
              <a16:creationId xmlns:a16="http://schemas.microsoft.com/office/drawing/2014/main" id="{C435352F-ABBB-4964-B31A-CAFA9BC3E58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32" name="Text Box 65">
          <a:extLst>
            <a:ext uri="{FF2B5EF4-FFF2-40B4-BE49-F238E27FC236}">
              <a16:creationId xmlns:a16="http://schemas.microsoft.com/office/drawing/2014/main" id="{075D8AFC-8D02-4ED2-858F-A1F38644A52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33" name="Text Box 91">
          <a:extLst>
            <a:ext uri="{FF2B5EF4-FFF2-40B4-BE49-F238E27FC236}">
              <a16:creationId xmlns:a16="http://schemas.microsoft.com/office/drawing/2014/main" id="{A1D77A88-C403-4EAB-A556-4F430DD8E5E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034" name="Text Box 46">
          <a:extLst>
            <a:ext uri="{FF2B5EF4-FFF2-40B4-BE49-F238E27FC236}">
              <a16:creationId xmlns:a16="http://schemas.microsoft.com/office/drawing/2014/main" id="{E4B557DD-E17E-4ABF-9570-8031804C14B0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035" name="Text Box 43">
          <a:extLst>
            <a:ext uri="{FF2B5EF4-FFF2-40B4-BE49-F238E27FC236}">
              <a16:creationId xmlns:a16="http://schemas.microsoft.com/office/drawing/2014/main" id="{B0B15374-B878-4F84-8787-320E56DB219C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36" name="Text Box 68">
          <a:extLst>
            <a:ext uri="{FF2B5EF4-FFF2-40B4-BE49-F238E27FC236}">
              <a16:creationId xmlns:a16="http://schemas.microsoft.com/office/drawing/2014/main" id="{738A75DC-7FEA-47F3-BCB9-72A172B2B17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37" name="Text Box 69">
          <a:extLst>
            <a:ext uri="{FF2B5EF4-FFF2-40B4-BE49-F238E27FC236}">
              <a16:creationId xmlns:a16="http://schemas.microsoft.com/office/drawing/2014/main" id="{39C76CA1-DB48-4F69-A5E4-52D1FF3E15A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38" name="Text Box 70">
          <a:extLst>
            <a:ext uri="{FF2B5EF4-FFF2-40B4-BE49-F238E27FC236}">
              <a16:creationId xmlns:a16="http://schemas.microsoft.com/office/drawing/2014/main" id="{D65BE6B0-4DD8-4382-83E3-6A0F99D170B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39" name="Text Box 71">
          <a:extLst>
            <a:ext uri="{FF2B5EF4-FFF2-40B4-BE49-F238E27FC236}">
              <a16:creationId xmlns:a16="http://schemas.microsoft.com/office/drawing/2014/main" id="{B0388E54-1EE6-4867-B160-0456AA50944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0" name="Text Box 72">
          <a:extLst>
            <a:ext uri="{FF2B5EF4-FFF2-40B4-BE49-F238E27FC236}">
              <a16:creationId xmlns:a16="http://schemas.microsoft.com/office/drawing/2014/main" id="{FE2F13B2-ECF6-4682-9CAD-6A78CE59840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1" name="Text Box 73">
          <a:extLst>
            <a:ext uri="{FF2B5EF4-FFF2-40B4-BE49-F238E27FC236}">
              <a16:creationId xmlns:a16="http://schemas.microsoft.com/office/drawing/2014/main" id="{3F9EB598-0E4A-43D7-B8CA-40CF3E9880A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42" name="Text Box 46">
          <a:extLst>
            <a:ext uri="{FF2B5EF4-FFF2-40B4-BE49-F238E27FC236}">
              <a16:creationId xmlns:a16="http://schemas.microsoft.com/office/drawing/2014/main" id="{80CFFDB5-BEEB-4C43-B400-CFD66100FDF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43" name="Text Box 43">
          <a:extLst>
            <a:ext uri="{FF2B5EF4-FFF2-40B4-BE49-F238E27FC236}">
              <a16:creationId xmlns:a16="http://schemas.microsoft.com/office/drawing/2014/main" id="{B7FF29CA-3182-4724-BE20-C592A28C5F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44" name="Text Box 46">
          <a:extLst>
            <a:ext uri="{FF2B5EF4-FFF2-40B4-BE49-F238E27FC236}">
              <a16:creationId xmlns:a16="http://schemas.microsoft.com/office/drawing/2014/main" id="{ECDA5341-F38D-4170-903E-43F7A9B1BE2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45" name="Text Box 43">
          <a:extLst>
            <a:ext uri="{FF2B5EF4-FFF2-40B4-BE49-F238E27FC236}">
              <a16:creationId xmlns:a16="http://schemas.microsoft.com/office/drawing/2014/main" id="{4B6906D7-AC31-4C6B-BE86-A7D6015A714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6" name="Text Box 68">
          <a:extLst>
            <a:ext uri="{FF2B5EF4-FFF2-40B4-BE49-F238E27FC236}">
              <a16:creationId xmlns:a16="http://schemas.microsoft.com/office/drawing/2014/main" id="{C437AA4E-AD8D-4DB6-A1AB-2EBD5EA21CD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7" name="Text Box 69">
          <a:extLst>
            <a:ext uri="{FF2B5EF4-FFF2-40B4-BE49-F238E27FC236}">
              <a16:creationId xmlns:a16="http://schemas.microsoft.com/office/drawing/2014/main" id="{7427EC41-EC3E-486F-8BFA-3B4B8045802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8" name="Text Box 70">
          <a:extLst>
            <a:ext uri="{FF2B5EF4-FFF2-40B4-BE49-F238E27FC236}">
              <a16:creationId xmlns:a16="http://schemas.microsoft.com/office/drawing/2014/main" id="{CCEC6448-6995-47FA-A683-5E9BB2D683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49" name="Text Box 71">
          <a:extLst>
            <a:ext uri="{FF2B5EF4-FFF2-40B4-BE49-F238E27FC236}">
              <a16:creationId xmlns:a16="http://schemas.microsoft.com/office/drawing/2014/main" id="{AC88358D-7862-48FD-9918-0DC94F8DCBE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50" name="Text Box 72">
          <a:extLst>
            <a:ext uri="{FF2B5EF4-FFF2-40B4-BE49-F238E27FC236}">
              <a16:creationId xmlns:a16="http://schemas.microsoft.com/office/drawing/2014/main" id="{1679413C-9A72-4D37-B966-670A0793552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51" name="Text Box 73">
          <a:extLst>
            <a:ext uri="{FF2B5EF4-FFF2-40B4-BE49-F238E27FC236}">
              <a16:creationId xmlns:a16="http://schemas.microsoft.com/office/drawing/2014/main" id="{E89D0661-4DA3-45DF-8243-202DAD9FFEE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52" name="Text Box 46">
          <a:extLst>
            <a:ext uri="{FF2B5EF4-FFF2-40B4-BE49-F238E27FC236}">
              <a16:creationId xmlns:a16="http://schemas.microsoft.com/office/drawing/2014/main" id="{A9FCCD5B-49CD-43CE-96B9-E8152904E9D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53" name="Text Box 43">
          <a:extLst>
            <a:ext uri="{FF2B5EF4-FFF2-40B4-BE49-F238E27FC236}">
              <a16:creationId xmlns:a16="http://schemas.microsoft.com/office/drawing/2014/main" id="{01326B51-D7F4-450D-BA4E-41F017779A1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54" name="Text Box 46">
          <a:extLst>
            <a:ext uri="{FF2B5EF4-FFF2-40B4-BE49-F238E27FC236}">
              <a16:creationId xmlns:a16="http://schemas.microsoft.com/office/drawing/2014/main" id="{5B4230A5-1AA0-4F84-BEAA-EDAC8ACF53F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55" name="Text Box 43">
          <a:extLst>
            <a:ext uri="{FF2B5EF4-FFF2-40B4-BE49-F238E27FC236}">
              <a16:creationId xmlns:a16="http://schemas.microsoft.com/office/drawing/2014/main" id="{91F33235-EF43-42DE-A2B9-0DBF9B2E316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56" name="Text Box 68">
          <a:extLst>
            <a:ext uri="{FF2B5EF4-FFF2-40B4-BE49-F238E27FC236}">
              <a16:creationId xmlns:a16="http://schemas.microsoft.com/office/drawing/2014/main" id="{4852AC05-3477-4658-9159-175D014ED8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57" name="Text Box 69">
          <a:extLst>
            <a:ext uri="{FF2B5EF4-FFF2-40B4-BE49-F238E27FC236}">
              <a16:creationId xmlns:a16="http://schemas.microsoft.com/office/drawing/2014/main" id="{B6A6449E-CB78-48A3-8DA4-BCE1374CA91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58" name="Text Box 70">
          <a:extLst>
            <a:ext uri="{FF2B5EF4-FFF2-40B4-BE49-F238E27FC236}">
              <a16:creationId xmlns:a16="http://schemas.microsoft.com/office/drawing/2014/main" id="{BF41DC08-CDC6-4847-9E2F-1D70E3E05B6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59" name="Text Box 71">
          <a:extLst>
            <a:ext uri="{FF2B5EF4-FFF2-40B4-BE49-F238E27FC236}">
              <a16:creationId xmlns:a16="http://schemas.microsoft.com/office/drawing/2014/main" id="{107F96D4-FBD3-40B1-895B-FA963ACE920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60" name="Text Box 72">
          <a:extLst>
            <a:ext uri="{FF2B5EF4-FFF2-40B4-BE49-F238E27FC236}">
              <a16:creationId xmlns:a16="http://schemas.microsoft.com/office/drawing/2014/main" id="{FD663A98-A442-4614-8641-C80C0D391B9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61" name="Text Box 73">
          <a:extLst>
            <a:ext uri="{FF2B5EF4-FFF2-40B4-BE49-F238E27FC236}">
              <a16:creationId xmlns:a16="http://schemas.microsoft.com/office/drawing/2014/main" id="{A0FC15EE-DB09-4F65-A4B2-6129C32F1B1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62" name="Text Box 46">
          <a:extLst>
            <a:ext uri="{FF2B5EF4-FFF2-40B4-BE49-F238E27FC236}">
              <a16:creationId xmlns:a16="http://schemas.microsoft.com/office/drawing/2014/main" id="{13FB7581-A03E-45FA-93AA-75977F7F260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63" name="Text Box 43">
          <a:extLst>
            <a:ext uri="{FF2B5EF4-FFF2-40B4-BE49-F238E27FC236}">
              <a16:creationId xmlns:a16="http://schemas.microsoft.com/office/drawing/2014/main" id="{37F1E466-0704-481D-BD25-6D6A9BCA206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64" name="Text Box 46">
          <a:extLst>
            <a:ext uri="{FF2B5EF4-FFF2-40B4-BE49-F238E27FC236}">
              <a16:creationId xmlns:a16="http://schemas.microsoft.com/office/drawing/2014/main" id="{F02F301A-B2CD-4DF2-8F93-CCB61F50272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65" name="Text Box 43">
          <a:extLst>
            <a:ext uri="{FF2B5EF4-FFF2-40B4-BE49-F238E27FC236}">
              <a16:creationId xmlns:a16="http://schemas.microsoft.com/office/drawing/2014/main" id="{58B76BAA-C1F6-49B9-A6D3-4348A5B2709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DF167884-89D5-4FA9-A33E-46FCD2FFCCA2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067" name="Text Box 11">
          <a:extLst>
            <a:ext uri="{FF2B5EF4-FFF2-40B4-BE49-F238E27FC236}">
              <a16:creationId xmlns:a16="http://schemas.microsoft.com/office/drawing/2014/main" id="{38024020-7368-4B1F-9AD7-1751C4405979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68" name="Text Box 65">
          <a:extLst>
            <a:ext uri="{FF2B5EF4-FFF2-40B4-BE49-F238E27FC236}">
              <a16:creationId xmlns:a16="http://schemas.microsoft.com/office/drawing/2014/main" id="{72907AAD-E79E-408A-BFE4-B6BB4327237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69" name="Text Box 91">
          <a:extLst>
            <a:ext uri="{FF2B5EF4-FFF2-40B4-BE49-F238E27FC236}">
              <a16:creationId xmlns:a16="http://schemas.microsoft.com/office/drawing/2014/main" id="{6C01DF40-E934-491E-A5D7-5590F2D450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70" name="Text Box 65">
          <a:extLst>
            <a:ext uri="{FF2B5EF4-FFF2-40B4-BE49-F238E27FC236}">
              <a16:creationId xmlns:a16="http://schemas.microsoft.com/office/drawing/2014/main" id="{2F25C3C0-5DA5-4083-A20D-3665A85145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071" name="Text Box 91">
          <a:extLst>
            <a:ext uri="{FF2B5EF4-FFF2-40B4-BE49-F238E27FC236}">
              <a16:creationId xmlns:a16="http://schemas.microsoft.com/office/drawing/2014/main" id="{1422E5B2-A928-4965-A459-63036DCFD6E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072" name="Text Box 46">
          <a:extLst>
            <a:ext uri="{FF2B5EF4-FFF2-40B4-BE49-F238E27FC236}">
              <a16:creationId xmlns:a16="http://schemas.microsoft.com/office/drawing/2014/main" id="{0080CA70-C044-4464-9E14-2B9E028D78AA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073" name="Text Box 43">
          <a:extLst>
            <a:ext uri="{FF2B5EF4-FFF2-40B4-BE49-F238E27FC236}">
              <a16:creationId xmlns:a16="http://schemas.microsoft.com/office/drawing/2014/main" id="{E22A4A1D-B3CE-4C2A-ACF3-72B6C34F8735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4" name="Text Box 68">
          <a:extLst>
            <a:ext uri="{FF2B5EF4-FFF2-40B4-BE49-F238E27FC236}">
              <a16:creationId xmlns:a16="http://schemas.microsoft.com/office/drawing/2014/main" id="{9196A783-F38A-4A0C-9D2C-7D42A721248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5" name="Text Box 69">
          <a:extLst>
            <a:ext uri="{FF2B5EF4-FFF2-40B4-BE49-F238E27FC236}">
              <a16:creationId xmlns:a16="http://schemas.microsoft.com/office/drawing/2014/main" id="{261C28A7-7C4B-4A3F-96BD-F01ABEBF354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6" name="Text Box 70">
          <a:extLst>
            <a:ext uri="{FF2B5EF4-FFF2-40B4-BE49-F238E27FC236}">
              <a16:creationId xmlns:a16="http://schemas.microsoft.com/office/drawing/2014/main" id="{40FA8C40-C637-4EF7-A6E9-F2D51788B29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7" name="Text Box 71">
          <a:extLst>
            <a:ext uri="{FF2B5EF4-FFF2-40B4-BE49-F238E27FC236}">
              <a16:creationId xmlns:a16="http://schemas.microsoft.com/office/drawing/2014/main" id="{E83CBF0F-3DCC-414A-8F6D-EDD9E9800E9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8" name="Text Box 72">
          <a:extLst>
            <a:ext uri="{FF2B5EF4-FFF2-40B4-BE49-F238E27FC236}">
              <a16:creationId xmlns:a16="http://schemas.microsoft.com/office/drawing/2014/main" id="{C2B484F1-0CB8-4BFA-A118-A56745057B0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79" name="Text Box 73">
          <a:extLst>
            <a:ext uri="{FF2B5EF4-FFF2-40B4-BE49-F238E27FC236}">
              <a16:creationId xmlns:a16="http://schemas.microsoft.com/office/drawing/2014/main" id="{6A048765-3140-47D3-B3B5-62AE986BEC2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80" name="Text Box 46">
          <a:extLst>
            <a:ext uri="{FF2B5EF4-FFF2-40B4-BE49-F238E27FC236}">
              <a16:creationId xmlns:a16="http://schemas.microsoft.com/office/drawing/2014/main" id="{2F270C58-1033-4F4E-8335-BF0DA8918CF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81" name="Text Box 43">
          <a:extLst>
            <a:ext uri="{FF2B5EF4-FFF2-40B4-BE49-F238E27FC236}">
              <a16:creationId xmlns:a16="http://schemas.microsoft.com/office/drawing/2014/main" id="{6BD1CC87-D7E4-497E-9399-94FDC3C7830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82" name="Text Box 46">
          <a:extLst>
            <a:ext uri="{FF2B5EF4-FFF2-40B4-BE49-F238E27FC236}">
              <a16:creationId xmlns:a16="http://schemas.microsoft.com/office/drawing/2014/main" id="{F84F4840-6D8D-47FB-A72A-BD05C125795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83" name="Text Box 43">
          <a:extLst>
            <a:ext uri="{FF2B5EF4-FFF2-40B4-BE49-F238E27FC236}">
              <a16:creationId xmlns:a16="http://schemas.microsoft.com/office/drawing/2014/main" id="{B0B4B25F-A9AB-4456-88FA-8CAB9249E66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4" name="Text Box 68">
          <a:extLst>
            <a:ext uri="{FF2B5EF4-FFF2-40B4-BE49-F238E27FC236}">
              <a16:creationId xmlns:a16="http://schemas.microsoft.com/office/drawing/2014/main" id="{49171F07-1CDB-4F80-8CFA-86DF640F7C5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5" name="Text Box 69">
          <a:extLst>
            <a:ext uri="{FF2B5EF4-FFF2-40B4-BE49-F238E27FC236}">
              <a16:creationId xmlns:a16="http://schemas.microsoft.com/office/drawing/2014/main" id="{AD99AE5D-647E-4EF9-8314-BCE943D5F69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6" name="Text Box 70">
          <a:extLst>
            <a:ext uri="{FF2B5EF4-FFF2-40B4-BE49-F238E27FC236}">
              <a16:creationId xmlns:a16="http://schemas.microsoft.com/office/drawing/2014/main" id="{CAC25F4A-2B1D-429E-BEC6-827BBE7943C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7" name="Text Box 71">
          <a:extLst>
            <a:ext uri="{FF2B5EF4-FFF2-40B4-BE49-F238E27FC236}">
              <a16:creationId xmlns:a16="http://schemas.microsoft.com/office/drawing/2014/main" id="{083AED57-E6D7-4E5A-ABAD-2D9560E355A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8" name="Text Box 72">
          <a:extLst>
            <a:ext uri="{FF2B5EF4-FFF2-40B4-BE49-F238E27FC236}">
              <a16:creationId xmlns:a16="http://schemas.microsoft.com/office/drawing/2014/main" id="{38DD731A-726D-46D7-9F56-9866588FD0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089" name="Text Box 73">
          <a:extLst>
            <a:ext uri="{FF2B5EF4-FFF2-40B4-BE49-F238E27FC236}">
              <a16:creationId xmlns:a16="http://schemas.microsoft.com/office/drawing/2014/main" id="{4DFE5460-A4E4-4625-9324-171D05A59ED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90" name="Text Box 46">
          <a:extLst>
            <a:ext uri="{FF2B5EF4-FFF2-40B4-BE49-F238E27FC236}">
              <a16:creationId xmlns:a16="http://schemas.microsoft.com/office/drawing/2014/main" id="{47BFA88F-F306-4CEB-B6C3-C5D7D1DBF45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91" name="Text Box 43">
          <a:extLst>
            <a:ext uri="{FF2B5EF4-FFF2-40B4-BE49-F238E27FC236}">
              <a16:creationId xmlns:a16="http://schemas.microsoft.com/office/drawing/2014/main" id="{82BD7E4A-2ED9-446F-8DBA-E592BC7B646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92" name="Text Box 46">
          <a:extLst>
            <a:ext uri="{FF2B5EF4-FFF2-40B4-BE49-F238E27FC236}">
              <a16:creationId xmlns:a16="http://schemas.microsoft.com/office/drawing/2014/main" id="{42F5F5EB-D0C9-4090-A263-34D5F3B446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093" name="Text Box 43">
          <a:extLst>
            <a:ext uri="{FF2B5EF4-FFF2-40B4-BE49-F238E27FC236}">
              <a16:creationId xmlns:a16="http://schemas.microsoft.com/office/drawing/2014/main" id="{449AAC6D-2EC1-40A8-9D95-A59CAB8ACA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4" name="Text Box 68">
          <a:extLst>
            <a:ext uri="{FF2B5EF4-FFF2-40B4-BE49-F238E27FC236}">
              <a16:creationId xmlns:a16="http://schemas.microsoft.com/office/drawing/2014/main" id="{33FA5AFB-7BDD-4878-99CB-CA314239DE7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5" name="Text Box 69">
          <a:extLst>
            <a:ext uri="{FF2B5EF4-FFF2-40B4-BE49-F238E27FC236}">
              <a16:creationId xmlns:a16="http://schemas.microsoft.com/office/drawing/2014/main" id="{FF8FB3B1-96A7-4F24-90AE-62B550ED27D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6" name="Text Box 70">
          <a:extLst>
            <a:ext uri="{FF2B5EF4-FFF2-40B4-BE49-F238E27FC236}">
              <a16:creationId xmlns:a16="http://schemas.microsoft.com/office/drawing/2014/main" id="{A27E7F7F-7E94-4F7F-89BD-E2559F3DE4B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7" name="Text Box 71">
          <a:extLst>
            <a:ext uri="{FF2B5EF4-FFF2-40B4-BE49-F238E27FC236}">
              <a16:creationId xmlns:a16="http://schemas.microsoft.com/office/drawing/2014/main" id="{EACC1A3B-70BF-40EA-94DE-70E68661310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8" name="Text Box 72">
          <a:extLst>
            <a:ext uri="{FF2B5EF4-FFF2-40B4-BE49-F238E27FC236}">
              <a16:creationId xmlns:a16="http://schemas.microsoft.com/office/drawing/2014/main" id="{FCF8C26D-BDC8-49C6-9054-C8B3B2C808B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099" name="Text Box 73">
          <a:extLst>
            <a:ext uri="{FF2B5EF4-FFF2-40B4-BE49-F238E27FC236}">
              <a16:creationId xmlns:a16="http://schemas.microsoft.com/office/drawing/2014/main" id="{B310D853-33D2-4CEE-9D01-78952BD5E4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00" name="Text Box 46">
          <a:extLst>
            <a:ext uri="{FF2B5EF4-FFF2-40B4-BE49-F238E27FC236}">
              <a16:creationId xmlns:a16="http://schemas.microsoft.com/office/drawing/2014/main" id="{9144C393-70C7-4DE3-B204-7CA0545B136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01" name="Text Box 43">
          <a:extLst>
            <a:ext uri="{FF2B5EF4-FFF2-40B4-BE49-F238E27FC236}">
              <a16:creationId xmlns:a16="http://schemas.microsoft.com/office/drawing/2014/main" id="{30C0CB7F-2584-4516-8D80-D80598A883F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02" name="Text Box 46">
          <a:extLst>
            <a:ext uri="{FF2B5EF4-FFF2-40B4-BE49-F238E27FC236}">
              <a16:creationId xmlns:a16="http://schemas.microsoft.com/office/drawing/2014/main" id="{4878B60E-EDC4-48CF-91EE-DD9C321A66B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03" name="Text Box 43">
          <a:extLst>
            <a:ext uri="{FF2B5EF4-FFF2-40B4-BE49-F238E27FC236}">
              <a16:creationId xmlns:a16="http://schemas.microsoft.com/office/drawing/2014/main" id="{AD3BDC9F-0B1D-43D2-B6C1-D60F2B0C5ED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104" name="Text Box 10">
          <a:extLst>
            <a:ext uri="{FF2B5EF4-FFF2-40B4-BE49-F238E27FC236}">
              <a16:creationId xmlns:a16="http://schemas.microsoft.com/office/drawing/2014/main" id="{856975C8-5A9F-4690-ABF4-0CE6DC607A1D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105" name="Text Box 11">
          <a:extLst>
            <a:ext uri="{FF2B5EF4-FFF2-40B4-BE49-F238E27FC236}">
              <a16:creationId xmlns:a16="http://schemas.microsoft.com/office/drawing/2014/main" id="{8E47DD64-0252-4FEF-B790-89EAC70CBF6B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06" name="Text Box 65">
          <a:extLst>
            <a:ext uri="{FF2B5EF4-FFF2-40B4-BE49-F238E27FC236}">
              <a16:creationId xmlns:a16="http://schemas.microsoft.com/office/drawing/2014/main" id="{96199721-F99E-4572-8705-709C6E4955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07" name="Text Box 91">
          <a:extLst>
            <a:ext uri="{FF2B5EF4-FFF2-40B4-BE49-F238E27FC236}">
              <a16:creationId xmlns:a16="http://schemas.microsoft.com/office/drawing/2014/main" id="{1AC23C5B-55A2-4870-A577-C1BE8424C11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08" name="Text Box 65">
          <a:extLst>
            <a:ext uri="{FF2B5EF4-FFF2-40B4-BE49-F238E27FC236}">
              <a16:creationId xmlns:a16="http://schemas.microsoft.com/office/drawing/2014/main" id="{697FA0C9-453C-4403-9D5E-F6E9724755D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09" name="Text Box 91">
          <a:extLst>
            <a:ext uri="{FF2B5EF4-FFF2-40B4-BE49-F238E27FC236}">
              <a16:creationId xmlns:a16="http://schemas.microsoft.com/office/drawing/2014/main" id="{F93A7BF0-2DA0-4752-8255-0720786C5F6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10" name="Text Box 46">
          <a:extLst>
            <a:ext uri="{FF2B5EF4-FFF2-40B4-BE49-F238E27FC236}">
              <a16:creationId xmlns:a16="http://schemas.microsoft.com/office/drawing/2014/main" id="{1F24C44F-A4CF-459A-A99C-355990AC4294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11" name="Text Box 43">
          <a:extLst>
            <a:ext uri="{FF2B5EF4-FFF2-40B4-BE49-F238E27FC236}">
              <a16:creationId xmlns:a16="http://schemas.microsoft.com/office/drawing/2014/main" id="{7E2F671F-BF58-4479-87ED-83F56B6D2D4F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2" name="Text Box 68">
          <a:extLst>
            <a:ext uri="{FF2B5EF4-FFF2-40B4-BE49-F238E27FC236}">
              <a16:creationId xmlns:a16="http://schemas.microsoft.com/office/drawing/2014/main" id="{565B2B28-9A20-4DA8-888C-849AC79347C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3" name="Text Box 69">
          <a:extLst>
            <a:ext uri="{FF2B5EF4-FFF2-40B4-BE49-F238E27FC236}">
              <a16:creationId xmlns:a16="http://schemas.microsoft.com/office/drawing/2014/main" id="{34E2B981-1FFD-40DF-ACD0-A7B545FF902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4" name="Text Box 70">
          <a:extLst>
            <a:ext uri="{FF2B5EF4-FFF2-40B4-BE49-F238E27FC236}">
              <a16:creationId xmlns:a16="http://schemas.microsoft.com/office/drawing/2014/main" id="{A878604E-C7BC-4E1B-9B7C-B257E11D3DE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5" name="Text Box 71">
          <a:extLst>
            <a:ext uri="{FF2B5EF4-FFF2-40B4-BE49-F238E27FC236}">
              <a16:creationId xmlns:a16="http://schemas.microsoft.com/office/drawing/2014/main" id="{D8058657-263C-443D-B9AB-6BDD0185477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6" name="Text Box 72">
          <a:extLst>
            <a:ext uri="{FF2B5EF4-FFF2-40B4-BE49-F238E27FC236}">
              <a16:creationId xmlns:a16="http://schemas.microsoft.com/office/drawing/2014/main" id="{A180FF26-97E8-4C19-BE5B-1DB4C139368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17" name="Text Box 73">
          <a:extLst>
            <a:ext uri="{FF2B5EF4-FFF2-40B4-BE49-F238E27FC236}">
              <a16:creationId xmlns:a16="http://schemas.microsoft.com/office/drawing/2014/main" id="{354CAA29-4678-448B-8114-CB698A7CC59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18" name="Text Box 46">
          <a:extLst>
            <a:ext uri="{FF2B5EF4-FFF2-40B4-BE49-F238E27FC236}">
              <a16:creationId xmlns:a16="http://schemas.microsoft.com/office/drawing/2014/main" id="{8F3D2703-E0F3-41C7-B32B-4C468DE9DE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19" name="Text Box 43">
          <a:extLst>
            <a:ext uri="{FF2B5EF4-FFF2-40B4-BE49-F238E27FC236}">
              <a16:creationId xmlns:a16="http://schemas.microsoft.com/office/drawing/2014/main" id="{0A84883F-24BA-45DB-BAD1-5C8E17163DA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20" name="Text Box 46">
          <a:extLst>
            <a:ext uri="{FF2B5EF4-FFF2-40B4-BE49-F238E27FC236}">
              <a16:creationId xmlns:a16="http://schemas.microsoft.com/office/drawing/2014/main" id="{8E697774-FA25-4C68-AFF5-FF21C9B65A3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21" name="Text Box 43">
          <a:extLst>
            <a:ext uri="{FF2B5EF4-FFF2-40B4-BE49-F238E27FC236}">
              <a16:creationId xmlns:a16="http://schemas.microsoft.com/office/drawing/2014/main" id="{49974A69-2E14-46B8-BBE1-D62EA71CC55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2" name="Text Box 68">
          <a:extLst>
            <a:ext uri="{FF2B5EF4-FFF2-40B4-BE49-F238E27FC236}">
              <a16:creationId xmlns:a16="http://schemas.microsoft.com/office/drawing/2014/main" id="{5D0E74A0-86A8-461D-AD22-F21EEAFC42C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3" name="Text Box 69">
          <a:extLst>
            <a:ext uri="{FF2B5EF4-FFF2-40B4-BE49-F238E27FC236}">
              <a16:creationId xmlns:a16="http://schemas.microsoft.com/office/drawing/2014/main" id="{7F3FA3AE-3881-4F2A-92F4-9D588B48ED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4" name="Text Box 70">
          <a:extLst>
            <a:ext uri="{FF2B5EF4-FFF2-40B4-BE49-F238E27FC236}">
              <a16:creationId xmlns:a16="http://schemas.microsoft.com/office/drawing/2014/main" id="{F11A99E7-AE3A-4B57-BE3A-4FDD5F4ED33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5" name="Text Box 71">
          <a:extLst>
            <a:ext uri="{FF2B5EF4-FFF2-40B4-BE49-F238E27FC236}">
              <a16:creationId xmlns:a16="http://schemas.microsoft.com/office/drawing/2014/main" id="{83DB558E-B38D-448D-B430-22E1F41867A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6" name="Text Box 72">
          <a:extLst>
            <a:ext uri="{FF2B5EF4-FFF2-40B4-BE49-F238E27FC236}">
              <a16:creationId xmlns:a16="http://schemas.microsoft.com/office/drawing/2014/main" id="{632A5114-0C9A-4361-ABAF-E0DC35E028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27" name="Text Box 73">
          <a:extLst>
            <a:ext uri="{FF2B5EF4-FFF2-40B4-BE49-F238E27FC236}">
              <a16:creationId xmlns:a16="http://schemas.microsoft.com/office/drawing/2014/main" id="{547588EE-8BB8-4F83-8DF0-C641FF38F20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28" name="Text Box 46">
          <a:extLst>
            <a:ext uri="{FF2B5EF4-FFF2-40B4-BE49-F238E27FC236}">
              <a16:creationId xmlns:a16="http://schemas.microsoft.com/office/drawing/2014/main" id="{DD812A0C-EEFA-43B1-81C1-ABBC28D2A2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29" name="Text Box 43">
          <a:extLst>
            <a:ext uri="{FF2B5EF4-FFF2-40B4-BE49-F238E27FC236}">
              <a16:creationId xmlns:a16="http://schemas.microsoft.com/office/drawing/2014/main" id="{08FA6A44-92B1-486F-AAAA-CDDA4E77523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30" name="Text Box 46">
          <a:extLst>
            <a:ext uri="{FF2B5EF4-FFF2-40B4-BE49-F238E27FC236}">
              <a16:creationId xmlns:a16="http://schemas.microsoft.com/office/drawing/2014/main" id="{29BBCF0D-2165-4C14-9A39-BFE5BC18106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31" name="Text Box 43">
          <a:extLst>
            <a:ext uri="{FF2B5EF4-FFF2-40B4-BE49-F238E27FC236}">
              <a16:creationId xmlns:a16="http://schemas.microsoft.com/office/drawing/2014/main" id="{E8D3326B-1ED9-4422-A765-3FCDC855472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2" name="Text Box 68">
          <a:extLst>
            <a:ext uri="{FF2B5EF4-FFF2-40B4-BE49-F238E27FC236}">
              <a16:creationId xmlns:a16="http://schemas.microsoft.com/office/drawing/2014/main" id="{05EC8EC8-82B9-4B1E-8A31-5EC837764EB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3" name="Text Box 69">
          <a:extLst>
            <a:ext uri="{FF2B5EF4-FFF2-40B4-BE49-F238E27FC236}">
              <a16:creationId xmlns:a16="http://schemas.microsoft.com/office/drawing/2014/main" id="{7A1A2B19-C482-4C50-9B0C-AED7254DB5C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4" name="Text Box 70">
          <a:extLst>
            <a:ext uri="{FF2B5EF4-FFF2-40B4-BE49-F238E27FC236}">
              <a16:creationId xmlns:a16="http://schemas.microsoft.com/office/drawing/2014/main" id="{56F56115-D52A-412A-80B0-72A01ADF25B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5" name="Text Box 71">
          <a:extLst>
            <a:ext uri="{FF2B5EF4-FFF2-40B4-BE49-F238E27FC236}">
              <a16:creationId xmlns:a16="http://schemas.microsoft.com/office/drawing/2014/main" id="{30114798-156B-4C99-B99B-C42CE282B3B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6" name="Text Box 72">
          <a:extLst>
            <a:ext uri="{FF2B5EF4-FFF2-40B4-BE49-F238E27FC236}">
              <a16:creationId xmlns:a16="http://schemas.microsoft.com/office/drawing/2014/main" id="{ED1514CC-AFBA-4393-A4C7-9CFAD607387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37" name="Text Box 73">
          <a:extLst>
            <a:ext uri="{FF2B5EF4-FFF2-40B4-BE49-F238E27FC236}">
              <a16:creationId xmlns:a16="http://schemas.microsoft.com/office/drawing/2014/main" id="{7ED81B53-32D0-47CE-AC7B-EA52A267130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38" name="Text Box 46">
          <a:extLst>
            <a:ext uri="{FF2B5EF4-FFF2-40B4-BE49-F238E27FC236}">
              <a16:creationId xmlns:a16="http://schemas.microsoft.com/office/drawing/2014/main" id="{163E5829-8B62-481F-A691-34A197B7E2B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39" name="Text Box 43">
          <a:extLst>
            <a:ext uri="{FF2B5EF4-FFF2-40B4-BE49-F238E27FC236}">
              <a16:creationId xmlns:a16="http://schemas.microsoft.com/office/drawing/2014/main" id="{72A04748-2770-4929-94E3-F2F56DC486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40" name="Text Box 46">
          <a:extLst>
            <a:ext uri="{FF2B5EF4-FFF2-40B4-BE49-F238E27FC236}">
              <a16:creationId xmlns:a16="http://schemas.microsoft.com/office/drawing/2014/main" id="{CE2A9DEC-BAA3-4714-B5E1-EC752B07DDC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41" name="Text Box 43">
          <a:extLst>
            <a:ext uri="{FF2B5EF4-FFF2-40B4-BE49-F238E27FC236}">
              <a16:creationId xmlns:a16="http://schemas.microsoft.com/office/drawing/2014/main" id="{54693AE5-3779-430A-9CF1-E301445BC8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42" name="Text Box 65">
          <a:extLst>
            <a:ext uri="{FF2B5EF4-FFF2-40B4-BE49-F238E27FC236}">
              <a16:creationId xmlns:a16="http://schemas.microsoft.com/office/drawing/2014/main" id="{1B774B70-B069-4B32-BF25-1C0F5656177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43" name="Text Box 91">
          <a:extLst>
            <a:ext uri="{FF2B5EF4-FFF2-40B4-BE49-F238E27FC236}">
              <a16:creationId xmlns:a16="http://schemas.microsoft.com/office/drawing/2014/main" id="{EEADFF19-4633-4617-91CB-6CC8077CBD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44" name="Text Box 65">
          <a:extLst>
            <a:ext uri="{FF2B5EF4-FFF2-40B4-BE49-F238E27FC236}">
              <a16:creationId xmlns:a16="http://schemas.microsoft.com/office/drawing/2014/main" id="{5A28EB96-2DF5-46C7-A41B-BAC932310C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45" name="Text Box 91">
          <a:extLst>
            <a:ext uri="{FF2B5EF4-FFF2-40B4-BE49-F238E27FC236}">
              <a16:creationId xmlns:a16="http://schemas.microsoft.com/office/drawing/2014/main" id="{6E234DDB-A968-4939-888A-78F3D19B628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46" name="Text Box 46">
          <a:extLst>
            <a:ext uri="{FF2B5EF4-FFF2-40B4-BE49-F238E27FC236}">
              <a16:creationId xmlns:a16="http://schemas.microsoft.com/office/drawing/2014/main" id="{90B816CB-4C63-4DE4-B68B-D4ACAF5A7AFC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47" name="Text Box 43">
          <a:extLst>
            <a:ext uri="{FF2B5EF4-FFF2-40B4-BE49-F238E27FC236}">
              <a16:creationId xmlns:a16="http://schemas.microsoft.com/office/drawing/2014/main" id="{AF7579BE-A333-47FC-93AD-36783617837E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48" name="Text Box 68">
          <a:extLst>
            <a:ext uri="{FF2B5EF4-FFF2-40B4-BE49-F238E27FC236}">
              <a16:creationId xmlns:a16="http://schemas.microsoft.com/office/drawing/2014/main" id="{E8E958DB-F6CB-49D1-99EE-EEBD1C201DB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49" name="Text Box 69">
          <a:extLst>
            <a:ext uri="{FF2B5EF4-FFF2-40B4-BE49-F238E27FC236}">
              <a16:creationId xmlns:a16="http://schemas.microsoft.com/office/drawing/2014/main" id="{3C64113D-E8B5-4677-893E-03B239297CB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0" name="Text Box 70">
          <a:extLst>
            <a:ext uri="{FF2B5EF4-FFF2-40B4-BE49-F238E27FC236}">
              <a16:creationId xmlns:a16="http://schemas.microsoft.com/office/drawing/2014/main" id="{AC835A5D-26BF-4B58-8E4D-F464BA92665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1" name="Text Box 71">
          <a:extLst>
            <a:ext uri="{FF2B5EF4-FFF2-40B4-BE49-F238E27FC236}">
              <a16:creationId xmlns:a16="http://schemas.microsoft.com/office/drawing/2014/main" id="{1654D91B-2ACB-4EB8-82F6-4FA44306B4B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2" name="Text Box 72">
          <a:extLst>
            <a:ext uri="{FF2B5EF4-FFF2-40B4-BE49-F238E27FC236}">
              <a16:creationId xmlns:a16="http://schemas.microsoft.com/office/drawing/2014/main" id="{17F88786-5869-4B1D-BC73-52DFC6B329E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3" name="Text Box 73">
          <a:extLst>
            <a:ext uri="{FF2B5EF4-FFF2-40B4-BE49-F238E27FC236}">
              <a16:creationId xmlns:a16="http://schemas.microsoft.com/office/drawing/2014/main" id="{F4FB52F2-160D-464D-A2DE-6ADF1150F9C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54" name="Text Box 46">
          <a:extLst>
            <a:ext uri="{FF2B5EF4-FFF2-40B4-BE49-F238E27FC236}">
              <a16:creationId xmlns:a16="http://schemas.microsoft.com/office/drawing/2014/main" id="{776E8018-AAA4-4C8E-A3AC-F9818C5C67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55" name="Text Box 43">
          <a:extLst>
            <a:ext uri="{FF2B5EF4-FFF2-40B4-BE49-F238E27FC236}">
              <a16:creationId xmlns:a16="http://schemas.microsoft.com/office/drawing/2014/main" id="{BC647304-6BA6-4885-9F07-83292DEADA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1B0A4BEE-DF25-4710-A9C7-F110A5177E9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57" name="Text Box 43">
          <a:extLst>
            <a:ext uri="{FF2B5EF4-FFF2-40B4-BE49-F238E27FC236}">
              <a16:creationId xmlns:a16="http://schemas.microsoft.com/office/drawing/2014/main" id="{4C0BB349-83E6-48C5-AE89-5354173F14E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8" name="Text Box 68">
          <a:extLst>
            <a:ext uri="{FF2B5EF4-FFF2-40B4-BE49-F238E27FC236}">
              <a16:creationId xmlns:a16="http://schemas.microsoft.com/office/drawing/2014/main" id="{1B493B8C-CFEB-4D7F-8B78-5DD00EDEF32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59" name="Text Box 69">
          <a:extLst>
            <a:ext uri="{FF2B5EF4-FFF2-40B4-BE49-F238E27FC236}">
              <a16:creationId xmlns:a16="http://schemas.microsoft.com/office/drawing/2014/main" id="{4A1559B7-6AFC-436A-8025-2ED52C49296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60" name="Text Box 70">
          <a:extLst>
            <a:ext uri="{FF2B5EF4-FFF2-40B4-BE49-F238E27FC236}">
              <a16:creationId xmlns:a16="http://schemas.microsoft.com/office/drawing/2014/main" id="{2CE7A65D-88FA-41AD-919D-0689A55B9DB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61" name="Text Box 71">
          <a:extLst>
            <a:ext uri="{FF2B5EF4-FFF2-40B4-BE49-F238E27FC236}">
              <a16:creationId xmlns:a16="http://schemas.microsoft.com/office/drawing/2014/main" id="{79B6CAC8-8B9E-4DD1-802B-8E4BB6DB00A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62" name="Text Box 72">
          <a:extLst>
            <a:ext uri="{FF2B5EF4-FFF2-40B4-BE49-F238E27FC236}">
              <a16:creationId xmlns:a16="http://schemas.microsoft.com/office/drawing/2014/main" id="{1BED523D-7649-41C5-87E0-ED9604B170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63" name="Text Box 73">
          <a:extLst>
            <a:ext uri="{FF2B5EF4-FFF2-40B4-BE49-F238E27FC236}">
              <a16:creationId xmlns:a16="http://schemas.microsoft.com/office/drawing/2014/main" id="{B6C2D38F-68D8-4F3A-AB35-8DC41D0A91C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8B64932B-8631-48F0-AC89-ABEFC666CB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65" name="Text Box 43">
          <a:extLst>
            <a:ext uri="{FF2B5EF4-FFF2-40B4-BE49-F238E27FC236}">
              <a16:creationId xmlns:a16="http://schemas.microsoft.com/office/drawing/2014/main" id="{FF8FABC8-CE18-44F0-B606-EC1270BAD7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66" name="Text Box 46">
          <a:extLst>
            <a:ext uri="{FF2B5EF4-FFF2-40B4-BE49-F238E27FC236}">
              <a16:creationId xmlns:a16="http://schemas.microsoft.com/office/drawing/2014/main" id="{5850F330-1386-45A6-99B7-2B95163F8E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67" name="Text Box 68">
          <a:extLst>
            <a:ext uri="{FF2B5EF4-FFF2-40B4-BE49-F238E27FC236}">
              <a16:creationId xmlns:a16="http://schemas.microsoft.com/office/drawing/2014/main" id="{5F6E0242-46F8-44AC-B68A-F55C9DF9FF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68" name="Text Box 69">
          <a:extLst>
            <a:ext uri="{FF2B5EF4-FFF2-40B4-BE49-F238E27FC236}">
              <a16:creationId xmlns:a16="http://schemas.microsoft.com/office/drawing/2014/main" id="{7DAC842A-A1E5-4452-9D77-D68C471221E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69" name="Text Box 70">
          <a:extLst>
            <a:ext uri="{FF2B5EF4-FFF2-40B4-BE49-F238E27FC236}">
              <a16:creationId xmlns:a16="http://schemas.microsoft.com/office/drawing/2014/main" id="{8F0C25A6-E547-4051-8EC1-FA1D0BAA906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70" name="Text Box 71">
          <a:extLst>
            <a:ext uri="{FF2B5EF4-FFF2-40B4-BE49-F238E27FC236}">
              <a16:creationId xmlns:a16="http://schemas.microsoft.com/office/drawing/2014/main" id="{95669432-40D0-4E6C-8455-9C974D569A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71" name="Text Box 72">
          <a:extLst>
            <a:ext uri="{FF2B5EF4-FFF2-40B4-BE49-F238E27FC236}">
              <a16:creationId xmlns:a16="http://schemas.microsoft.com/office/drawing/2014/main" id="{31E9E226-5B04-49B0-A322-372FAF1CBC4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172" name="Text Box 73">
          <a:extLst>
            <a:ext uri="{FF2B5EF4-FFF2-40B4-BE49-F238E27FC236}">
              <a16:creationId xmlns:a16="http://schemas.microsoft.com/office/drawing/2014/main" id="{999E04C6-4A27-4E0D-81A6-F5023E2BB4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73" name="Text Box 46">
          <a:extLst>
            <a:ext uri="{FF2B5EF4-FFF2-40B4-BE49-F238E27FC236}">
              <a16:creationId xmlns:a16="http://schemas.microsoft.com/office/drawing/2014/main" id="{7939B0CF-4C08-4602-9755-50A0EB09208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74" name="Text Box 43">
          <a:extLst>
            <a:ext uri="{FF2B5EF4-FFF2-40B4-BE49-F238E27FC236}">
              <a16:creationId xmlns:a16="http://schemas.microsoft.com/office/drawing/2014/main" id="{05E7890C-7AF2-4E2C-BE9E-F7C99A1A9C4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75" name="Text Box 46">
          <a:extLst>
            <a:ext uri="{FF2B5EF4-FFF2-40B4-BE49-F238E27FC236}">
              <a16:creationId xmlns:a16="http://schemas.microsoft.com/office/drawing/2014/main" id="{C5D9626E-575B-4C6A-9CBA-04FD0713494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76" name="Text Box 43">
          <a:extLst>
            <a:ext uri="{FF2B5EF4-FFF2-40B4-BE49-F238E27FC236}">
              <a16:creationId xmlns:a16="http://schemas.microsoft.com/office/drawing/2014/main" id="{C4F1534B-360B-4F59-90F5-9DD24B9B609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177" name="Text Box 10">
          <a:extLst>
            <a:ext uri="{FF2B5EF4-FFF2-40B4-BE49-F238E27FC236}">
              <a16:creationId xmlns:a16="http://schemas.microsoft.com/office/drawing/2014/main" id="{71B64AEB-2D3F-4E5B-AA51-AD0A5E624442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178" name="Text Box 11">
          <a:extLst>
            <a:ext uri="{FF2B5EF4-FFF2-40B4-BE49-F238E27FC236}">
              <a16:creationId xmlns:a16="http://schemas.microsoft.com/office/drawing/2014/main" id="{98FB556E-59CB-4AEE-8BA1-AC351BF2E5B7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79" name="Text Box 65">
          <a:extLst>
            <a:ext uri="{FF2B5EF4-FFF2-40B4-BE49-F238E27FC236}">
              <a16:creationId xmlns:a16="http://schemas.microsoft.com/office/drawing/2014/main" id="{8011CFFD-0F73-4786-A1B5-ADA4B8D4A5B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80" name="Text Box 91">
          <a:extLst>
            <a:ext uri="{FF2B5EF4-FFF2-40B4-BE49-F238E27FC236}">
              <a16:creationId xmlns:a16="http://schemas.microsoft.com/office/drawing/2014/main" id="{AB7C8FB0-07CE-49B8-98F6-BE856A4E50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81" name="Text Box 65">
          <a:extLst>
            <a:ext uri="{FF2B5EF4-FFF2-40B4-BE49-F238E27FC236}">
              <a16:creationId xmlns:a16="http://schemas.microsoft.com/office/drawing/2014/main" id="{52985CB5-0B88-4E04-87EB-D8618C1C0C6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182" name="Text Box 91">
          <a:extLst>
            <a:ext uri="{FF2B5EF4-FFF2-40B4-BE49-F238E27FC236}">
              <a16:creationId xmlns:a16="http://schemas.microsoft.com/office/drawing/2014/main" id="{DB8BC5EF-831C-40A9-8723-DC9592487F4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83" name="Text Box 46">
          <a:extLst>
            <a:ext uri="{FF2B5EF4-FFF2-40B4-BE49-F238E27FC236}">
              <a16:creationId xmlns:a16="http://schemas.microsoft.com/office/drawing/2014/main" id="{77450E1D-67B8-45AC-9D2D-C51950207F49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184" name="Text Box 43">
          <a:extLst>
            <a:ext uri="{FF2B5EF4-FFF2-40B4-BE49-F238E27FC236}">
              <a16:creationId xmlns:a16="http://schemas.microsoft.com/office/drawing/2014/main" id="{108F1617-B760-498A-A2C9-828D1FF7FE24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5" name="Text Box 68">
          <a:extLst>
            <a:ext uri="{FF2B5EF4-FFF2-40B4-BE49-F238E27FC236}">
              <a16:creationId xmlns:a16="http://schemas.microsoft.com/office/drawing/2014/main" id="{62554D82-E123-4130-8AAC-CACD1A30FB7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6" name="Text Box 69">
          <a:extLst>
            <a:ext uri="{FF2B5EF4-FFF2-40B4-BE49-F238E27FC236}">
              <a16:creationId xmlns:a16="http://schemas.microsoft.com/office/drawing/2014/main" id="{2260F5A4-A13D-42ED-8033-8976A2E6A45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7" name="Text Box 70">
          <a:extLst>
            <a:ext uri="{FF2B5EF4-FFF2-40B4-BE49-F238E27FC236}">
              <a16:creationId xmlns:a16="http://schemas.microsoft.com/office/drawing/2014/main" id="{DF59DCCB-3D0D-4A26-9B89-84B53C49E1A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8" name="Text Box 71">
          <a:extLst>
            <a:ext uri="{FF2B5EF4-FFF2-40B4-BE49-F238E27FC236}">
              <a16:creationId xmlns:a16="http://schemas.microsoft.com/office/drawing/2014/main" id="{72D76922-3A8A-47C7-A9DF-6D8EBA29DC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89" name="Text Box 72">
          <a:extLst>
            <a:ext uri="{FF2B5EF4-FFF2-40B4-BE49-F238E27FC236}">
              <a16:creationId xmlns:a16="http://schemas.microsoft.com/office/drawing/2014/main" id="{87A1C1CF-2BB0-46E6-8D8C-3A2045B18B0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0" name="Text Box 73">
          <a:extLst>
            <a:ext uri="{FF2B5EF4-FFF2-40B4-BE49-F238E27FC236}">
              <a16:creationId xmlns:a16="http://schemas.microsoft.com/office/drawing/2014/main" id="{1C07FE5D-63E8-4F55-943C-097BE08D05D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91" name="Text Box 46">
          <a:extLst>
            <a:ext uri="{FF2B5EF4-FFF2-40B4-BE49-F238E27FC236}">
              <a16:creationId xmlns:a16="http://schemas.microsoft.com/office/drawing/2014/main" id="{C3AE85C3-D92E-49DF-8170-9EFE999742C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92" name="Text Box 43">
          <a:extLst>
            <a:ext uri="{FF2B5EF4-FFF2-40B4-BE49-F238E27FC236}">
              <a16:creationId xmlns:a16="http://schemas.microsoft.com/office/drawing/2014/main" id="{8A8B7FE8-7781-462D-9EE0-E110DFAF05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93" name="Text Box 46">
          <a:extLst>
            <a:ext uri="{FF2B5EF4-FFF2-40B4-BE49-F238E27FC236}">
              <a16:creationId xmlns:a16="http://schemas.microsoft.com/office/drawing/2014/main" id="{4C72E3C6-0DAF-4041-91BA-211B37A85EB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194" name="Text Box 43">
          <a:extLst>
            <a:ext uri="{FF2B5EF4-FFF2-40B4-BE49-F238E27FC236}">
              <a16:creationId xmlns:a16="http://schemas.microsoft.com/office/drawing/2014/main" id="{54A476EC-6C0C-4B9B-9C47-BBB2F7A9910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5" name="Text Box 68">
          <a:extLst>
            <a:ext uri="{FF2B5EF4-FFF2-40B4-BE49-F238E27FC236}">
              <a16:creationId xmlns:a16="http://schemas.microsoft.com/office/drawing/2014/main" id="{A080FD33-2C53-4E61-B4E6-C2E8EB67EE3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6" name="Text Box 69">
          <a:extLst>
            <a:ext uri="{FF2B5EF4-FFF2-40B4-BE49-F238E27FC236}">
              <a16:creationId xmlns:a16="http://schemas.microsoft.com/office/drawing/2014/main" id="{DA1A863F-4AB7-4261-B867-3480C947094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7" name="Text Box 70">
          <a:extLst>
            <a:ext uri="{FF2B5EF4-FFF2-40B4-BE49-F238E27FC236}">
              <a16:creationId xmlns:a16="http://schemas.microsoft.com/office/drawing/2014/main" id="{6F2C2B32-2ADE-4EB5-B12E-8A35F7793E8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8" name="Text Box 71">
          <a:extLst>
            <a:ext uri="{FF2B5EF4-FFF2-40B4-BE49-F238E27FC236}">
              <a16:creationId xmlns:a16="http://schemas.microsoft.com/office/drawing/2014/main" id="{D9B374CA-37EE-44A2-9419-738EC7FE84F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199" name="Text Box 72">
          <a:extLst>
            <a:ext uri="{FF2B5EF4-FFF2-40B4-BE49-F238E27FC236}">
              <a16:creationId xmlns:a16="http://schemas.microsoft.com/office/drawing/2014/main" id="{FC154A71-3DF2-44B1-9A81-DF67AB409AD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00" name="Text Box 73">
          <a:extLst>
            <a:ext uri="{FF2B5EF4-FFF2-40B4-BE49-F238E27FC236}">
              <a16:creationId xmlns:a16="http://schemas.microsoft.com/office/drawing/2014/main" id="{7C8FED33-5F65-432D-B8AA-28494912355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01" name="Text Box 46">
          <a:extLst>
            <a:ext uri="{FF2B5EF4-FFF2-40B4-BE49-F238E27FC236}">
              <a16:creationId xmlns:a16="http://schemas.microsoft.com/office/drawing/2014/main" id="{6B6571F1-DD6A-4B6C-9F0C-D5E365D9ECA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02" name="Text Box 43">
          <a:extLst>
            <a:ext uri="{FF2B5EF4-FFF2-40B4-BE49-F238E27FC236}">
              <a16:creationId xmlns:a16="http://schemas.microsoft.com/office/drawing/2014/main" id="{0677F2B0-18FA-4FAB-8984-4C6A65EAE4F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03" name="Text Box 46">
          <a:extLst>
            <a:ext uri="{FF2B5EF4-FFF2-40B4-BE49-F238E27FC236}">
              <a16:creationId xmlns:a16="http://schemas.microsoft.com/office/drawing/2014/main" id="{19508ABF-4A31-40EF-8D90-09D6CB3AE58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04" name="Text Box 43">
          <a:extLst>
            <a:ext uri="{FF2B5EF4-FFF2-40B4-BE49-F238E27FC236}">
              <a16:creationId xmlns:a16="http://schemas.microsoft.com/office/drawing/2014/main" id="{8C766EFF-3D89-4994-9F0A-38049C08C59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05" name="Text Box 68">
          <a:extLst>
            <a:ext uri="{FF2B5EF4-FFF2-40B4-BE49-F238E27FC236}">
              <a16:creationId xmlns:a16="http://schemas.microsoft.com/office/drawing/2014/main" id="{93648A6E-3128-47E0-9A1D-6EF7EF629F4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06" name="Text Box 69">
          <a:extLst>
            <a:ext uri="{FF2B5EF4-FFF2-40B4-BE49-F238E27FC236}">
              <a16:creationId xmlns:a16="http://schemas.microsoft.com/office/drawing/2014/main" id="{EF66FB71-7FC7-404B-AAD9-FC8C57F0BBB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07" name="Text Box 70">
          <a:extLst>
            <a:ext uri="{FF2B5EF4-FFF2-40B4-BE49-F238E27FC236}">
              <a16:creationId xmlns:a16="http://schemas.microsoft.com/office/drawing/2014/main" id="{45F62A67-EE22-4FD0-B7E2-EC2AECA8607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08" name="Text Box 71">
          <a:extLst>
            <a:ext uri="{FF2B5EF4-FFF2-40B4-BE49-F238E27FC236}">
              <a16:creationId xmlns:a16="http://schemas.microsoft.com/office/drawing/2014/main" id="{9BD7E709-2611-4E69-90CA-F6741FB613B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09" name="Text Box 72">
          <a:extLst>
            <a:ext uri="{FF2B5EF4-FFF2-40B4-BE49-F238E27FC236}">
              <a16:creationId xmlns:a16="http://schemas.microsoft.com/office/drawing/2014/main" id="{CDC906C0-693D-40EF-9932-4970F05E9E5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10" name="Text Box 73">
          <a:extLst>
            <a:ext uri="{FF2B5EF4-FFF2-40B4-BE49-F238E27FC236}">
              <a16:creationId xmlns:a16="http://schemas.microsoft.com/office/drawing/2014/main" id="{759C06F3-192A-4C8A-8273-7A1E57948BA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11" name="Text Box 46">
          <a:extLst>
            <a:ext uri="{FF2B5EF4-FFF2-40B4-BE49-F238E27FC236}">
              <a16:creationId xmlns:a16="http://schemas.microsoft.com/office/drawing/2014/main" id="{4A6A1AF8-CD8D-4E30-8D24-BE36716CEA5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12" name="Text Box 43">
          <a:extLst>
            <a:ext uri="{FF2B5EF4-FFF2-40B4-BE49-F238E27FC236}">
              <a16:creationId xmlns:a16="http://schemas.microsoft.com/office/drawing/2014/main" id="{03412325-8B9A-4200-861E-C6616D253FE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13" name="Text Box 46">
          <a:extLst>
            <a:ext uri="{FF2B5EF4-FFF2-40B4-BE49-F238E27FC236}">
              <a16:creationId xmlns:a16="http://schemas.microsoft.com/office/drawing/2014/main" id="{7DF4B196-A37C-4FA2-952C-6F0FA41787D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14" name="Text Box 43">
          <a:extLst>
            <a:ext uri="{FF2B5EF4-FFF2-40B4-BE49-F238E27FC236}">
              <a16:creationId xmlns:a16="http://schemas.microsoft.com/office/drawing/2014/main" id="{6AEF85CA-696C-493E-9D9E-98BD9545B3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215" name="Text Box 10">
          <a:extLst>
            <a:ext uri="{FF2B5EF4-FFF2-40B4-BE49-F238E27FC236}">
              <a16:creationId xmlns:a16="http://schemas.microsoft.com/office/drawing/2014/main" id="{A9536395-C7EB-4313-A174-48B0691B73C6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16" name="Text Box 65">
          <a:extLst>
            <a:ext uri="{FF2B5EF4-FFF2-40B4-BE49-F238E27FC236}">
              <a16:creationId xmlns:a16="http://schemas.microsoft.com/office/drawing/2014/main" id="{D44E73A4-B878-44EE-8B7B-B85CC54BDC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17" name="Text Box 91">
          <a:extLst>
            <a:ext uri="{FF2B5EF4-FFF2-40B4-BE49-F238E27FC236}">
              <a16:creationId xmlns:a16="http://schemas.microsoft.com/office/drawing/2014/main" id="{57587922-2212-438D-91C7-1AB1564F51E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18" name="Text Box 65">
          <a:extLst>
            <a:ext uri="{FF2B5EF4-FFF2-40B4-BE49-F238E27FC236}">
              <a16:creationId xmlns:a16="http://schemas.microsoft.com/office/drawing/2014/main" id="{1A711529-D91E-4C56-80B5-CAED6224D9B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19" name="Text Box 46">
          <a:extLst>
            <a:ext uri="{FF2B5EF4-FFF2-40B4-BE49-F238E27FC236}">
              <a16:creationId xmlns:a16="http://schemas.microsoft.com/office/drawing/2014/main" id="{B5CBDD9E-BE19-48B5-9720-83964773D457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20" name="Text Box 43">
          <a:extLst>
            <a:ext uri="{FF2B5EF4-FFF2-40B4-BE49-F238E27FC236}">
              <a16:creationId xmlns:a16="http://schemas.microsoft.com/office/drawing/2014/main" id="{972651C1-0020-4A9B-B404-7F401C3199EE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1" name="Text Box 68">
          <a:extLst>
            <a:ext uri="{FF2B5EF4-FFF2-40B4-BE49-F238E27FC236}">
              <a16:creationId xmlns:a16="http://schemas.microsoft.com/office/drawing/2014/main" id="{07FFAE5A-F970-460F-B93D-8521295544E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2" name="Text Box 69">
          <a:extLst>
            <a:ext uri="{FF2B5EF4-FFF2-40B4-BE49-F238E27FC236}">
              <a16:creationId xmlns:a16="http://schemas.microsoft.com/office/drawing/2014/main" id="{9D58E5EF-460C-4AB0-ACB1-0245C56586E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3" name="Text Box 70">
          <a:extLst>
            <a:ext uri="{FF2B5EF4-FFF2-40B4-BE49-F238E27FC236}">
              <a16:creationId xmlns:a16="http://schemas.microsoft.com/office/drawing/2014/main" id="{1A890862-633B-4B04-B23F-CF80546DC6B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4" name="Text Box 71">
          <a:extLst>
            <a:ext uri="{FF2B5EF4-FFF2-40B4-BE49-F238E27FC236}">
              <a16:creationId xmlns:a16="http://schemas.microsoft.com/office/drawing/2014/main" id="{D3ED108B-3360-4DA9-9123-5339F0EA070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5" name="Text Box 72">
          <a:extLst>
            <a:ext uri="{FF2B5EF4-FFF2-40B4-BE49-F238E27FC236}">
              <a16:creationId xmlns:a16="http://schemas.microsoft.com/office/drawing/2014/main" id="{9A56F939-DF39-43C3-9DB8-5FEE8DFA42F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26" name="Text Box 73">
          <a:extLst>
            <a:ext uri="{FF2B5EF4-FFF2-40B4-BE49-F238E27FC236}">
              <a16:creationId xmlns:a16="http://schemas.microsoft.com/office/drawing/2014/main" id="{3BFE43E8-AA71-47CB-A11F-4D6C360815B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27" name="Text Box 46">
          <a:extLst>
            <a:ext uri="{FF2B5EF4-FFF2-40B4-BE49-F238E27FC236}">
              <a16:creationId xmlns:a16="http://schemas.microsoft.com/office/drawing/2014/main" id="{331886C7-084C-402E-AC68-D83F50EBDF9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28" name="Text Box 43">
          <a:extLst>
            <a:ext uri="{FF2B5EF4-FFF2-40B4-BE49-F238E27FC236}">
              <a16:creationId xmlns:a16="http://schemas.microsoft.com/office/drawing/2014/main" id="{27B2CC38-0358-46C6-B632-A18CB8AA8BC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29" name="Text Box 46">
          <a:extLst>
            <a:ext uri="{FF2B5EF4-FFF2-40B4-BE49-F238E27FC236}">
              <a16:creationId xmlns:a16="http://schemas.microsoft.com/office/drawing/2014/main" id="{CB633B66-328D-441F-BFE1-4C015BC3C1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30" name="Text Box 43">
          <a:extLst>
            <a:ext uri="{FF2B5EF4-FFF2-40B4-BE49-F238E27FC236}">
              <a16:creationId xmlns:a16="http://schemas.microsoft.com/office/drawing/2014/main" id="{F402EE9C-58E7-4783-9212-DA48BEE33E8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1" name="Text Box 68">
          <a:extLst>
            <a:ext uri="{FF2B5EF4-FFF2-40B4-BE49-F238E27FC236}">
              <a16:creationId xmlns:a16="http://schemas.microsoft.com/office/drawing/2014/main" id="{669273B3-122C-49BD-B579-9D8C56D92D9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2" name="Text Box 69">
          <a:extLst>
            <a:ext uri="{FF2B5EF4-FFF2-40B4-BE49-F238E27FC236}">
              <a16:creationId xmlns:a16="http://schemas.microsoft.com/office/drawing/2014/main" id="{8F4B7671-AABC-45A2-ADA2-1F7991A9FEC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3" name="Text Box 70">
          <a:extLst>
            <a:ext uri="{FF2B5EF4-FFF2-40B4-BE49-F238E27FC236}">
              <a16:creationId xmlns:a16="http://schemas.microsoft.com/office/drawing/2014/main" id="{30E37314-DAC3-4EC0-8226-72C05363CB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4" name="Text Box 71">
          <a:extLst>
            <a:ext uri="{FF2B5EF4-FFF2-40B4-BE49-F238E27FC236}">
              <a16:creationId xmlns:a16="http://schemas.microsoft.com/office/drawing/2014/main" id="{5FE42AF8-8FD7-4CCD-80F3-9FD5F38B203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5" name="Text Box 72">
          <a:extLst>
            <a:ext uri="{FF2B5EF4-FFF2-40B4-BE49-F238E27FC236}">
              <a16:creationId xmlns:a16="http://schemas.microsoft.com/office/drawing/2014/main" id="{1AAC36FC-2728-4B30-9373-D6C370BC17B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36" name="Text Box 73">
          <a:extLst>
            <a:ext uri="{FF2B5EF4-FFF2-40B4-BE49-F238E27FC236}">
              <a16:creationId xmlns:a16="http://schemas.microsoft.com/office/drawing/2014/main" id="{4DB38405-0AFD-4D45-8297-35583858121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37" name="Text Box 46">
          <a:extLst>
            <a:ext uri="{FF2B5EF4-FFF2-40B4-BE49-F238E27FC236}">
              <a16:creationId xmlns:a16="http://schemas.microsoft.com/office/drawing/2014/main" id="{5683F132-9FAE-4B2C-AFC1-CDE90F2589C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38" name="Text Box 43">
          <a:extLst>
            <a:ext uri="{FF2B5EF4-FFF2-40B4-BE49-F238E27FC236}">
              <a16:creationId xmlns:a16="http://schemas.microsoft.com/office/drawing/2014/main" id="{16A4BADE-AFEE-46C3-9FE0-C54EEE0E568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39" name="Text Box 46">
          <a:extLst>
            <a:ext uri="{FF2B5EF4-FFF2-40B4-BE49-F238E27FC236}">
              <a16:creationId xmlns:a16="http://schemas.microsoft.com/office/drawing/2014/main" id="{105DBDD6-F385-4CD3-A8EA-C9A86807682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40" name="Text Box 43">
          <a:extLst>
            <a:ext uri="{FF2B5EF4-FFF2-40B4-BE49-F238E27FC236}">
              <a16:creationId xmlns:a16="http://schemas.microsoft.com/office/drawing/2014/main" id="{ED36306B-2C7F-4A0E-9EC6-FAC89936C07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1" name="Text Box 68">
          <a:extLst>
            <a:ext uri="{FF2B5EF4-FFF2-40B4-BE49-F238E27FC236}">
              <a16:creationId xmlns:a16="http://schemas.microsoft.com/office/drawing/2014/main" id="{2A7BB02A-744F-448D-B16F-98C4E74C41C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2" name="Text Box 69">
          <a:extLst>
            <a:ext uri="{FF2B5EF4-FFF2-40B4-BE49-F238E27FC236}">
              <a16:creationId xmlns:a16="http://schemas.microsoft.com/office/drawing/2014/main" id="{79AD9605-6445-479A-82A1-4C0D62945B0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3" name="Text Box 70">
          <a:extLst>
            <a:ext uri="{FF2B5EF4-FFF2-40B4-BE49-F238E27FC236}">
              <a16:creationId xmlns:a16="http://schemas.microsoft.com/office/drawing/2014/main" id="{5D7B3E25-D5A6-4A90-BFAA-8345B7C4FFC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4" name="Text Box 71">
          <a:extLst>
            <a:ext uri="{FF2B5EF4-FFF2-40B4-BE49-F238E27FC236}">
              <a16:creationId xmlns:a16="http://schemas.microsoft.com/office/drawing/2014/main" id="{BDDDD763-CB1E-4996-B249-2AEECBF52E6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5" name="Text Box 72">
          <a:extLst>
            <a:ext uri="{FF2B5EF4-FFF2-40B4-BE49-F238E27FC236}">
              <a16:creationId xmlns:a16="http://schemas.microsoft.com/office/drawing/2014/main" id="{6FACC937-3B88-4315-8B0D-F65E45B1A72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46" name="Text Box 73">
          <a:extLst>
            <a:ext uri="{FF2B5EF4-FFF2-40B4-BE49-F238E27FC236}">
              <a16:creationId xmlns:a16="http://schemas.microsoft.com/office/drawing/2014/main" id="{2D762186-C345-477E-87FD-3D6152F075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47" name="Text Box 46">
          <a:extLst>
            <a:ext uri="{FF2B5EF4-FFF2-40B4-BE49-F238E27FC236}">
              <a16:creationId xmlns:a16="http://schemas.microsoft.com/office/drawing/2014/main" id="{78A32542-B217-4609-A004-5546E2DB342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48" name="Text Box 43">
          <a:extLst>
            <a:ext uri="{FF2B5EF4-FFF2-40B4-BE49-F238E27FC236}">
              <a16:creationId xmlns:a16="http://schemas.microsoft.com/office/drawing/2014/main" id="{2CF545B9-B4D1-4F06-A94C-A0353DB7073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49" name="Text Box 46">
          <a:extLst>
            <a:ext uri="{FF2B5EF4-FFF2-40B4-BE49-F238E27FC236}">
              <a16:creationId xmlns:a16="http://schemas.microsoft.com/office/drawing/2014/main" id="{CB5059E3-B1DA-42D9-A55B-B20F725B74C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50" name="Text Box 43">
          <a:extLst>
            <a:ext uri="{FF2B5EF4-FFF2-40B4-BE49-F238E27FC236}">
              <a16:creationId xmlns:a16="http://schemas.microsoft.com/office/drawing/2014/main" id="{B4FF20E3-6345-4D9C-904E-FB843645BFB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251" name="Text Box 10">
          <a:extLst>
            <a:ext uri="{FF2B5EF4-FFF2-40B4-BE49-F238E27FC236}">
              <a16:creationId xmlns:a16="http://schemas.microsoft.com/office/drawing/2014/main" id="{AEF9C57A-ED7B-48AB-BB4C-0743606DAAA5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52" name="Text Box 65">
          <a:extLst>
            <a:ext uri="{FF2B5EF4-FFF2-40B4-BE49-F238E27FC236}">
              <a16:creationId xmlns:a16="http://schemas.microsoft.com/office/drawing/2014/main" id="{CFA9C921-62A4-4BCE-9612-69834B57A2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53" name="Text Box 91">
          <a:extLst>
            <a:ext uri="{FF2B5EF4-FFF2-40B4-BE49-F238E27FC236}">
              <a16:creationId xmlns:a16="http://schemas.microsoft.com/office/drawing/2014/main" id="{98D195FD-3AA7-4C40-80E1-7300CE23D6E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54" name="Text Box 65">
          <a:extLst>
            <a:ext uri="{FF2B5EF4-FFF2-40B4-BE49-F238E27FC236}">
              <a16:creationId xmlns:a16="http://schemas.microsoft.com/office/drawing/2014/main" id="{3AAB7B47-D84D-4454-8788-218A008D51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55" name="Text Box 46">
          <a:extLst>
            <a:ext uri="{FF2B5EF4-FFF2-40B4-BE49-F238E27FC236}">
              <a16:creationId xmlns:a16="http://schemas.microsoft.com/office/drawing/2014/main" id="{AF4A332A-91DF-4933-AD63-3C92D80B9F79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56" name="Text Box 43">
          <a:extLst>
            <a:ext uri="{FF2B5EF4-FFF2-40B4-BE49-F238E27FC236}">
              <a16:creationId xmlns:a16="http://schemas.microsoft.com/office/drawing/2014/main" id="{3FEC8C61-5502-4573-8259-7149987253BA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57" name="Text Box 68">
          <a:extLst>
            <a:ext uri="{FF2B5EF4-FFF2-40B4-BE49-F238E27FC236}">
              <a16:creationId xmlns:a16="http://schemas.microsoft.com/office/drawing/2014/main" id="{4AFD6779-4179-49D4-B7A3-3912B41EEE6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58" name="Text Box 69">
          <a:extLst>
            <a:ext uri="{FF2B5EF4-FFF2-40B4-BE49-F238E27FC236}">
              <a16:creationId xmlns:a16="http://schemas.microsoft.com/office/drawing/2014/main" id="{4A51E9FF-7411-4F92-8364-8911AFF3B6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59" name="Text Box 70">
          <a:extLst>
            <a:ext uri="{FF2B5EF4-FFF2-40B4-BE49-F238E27FC236}">
              <a16:creationId xmlns:a16="http://schemas.microsoft.com/office/drawing/2014/main" id="{1BB36148-FB48-4F6A-8512-CCC5A3B744F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0" name="Text Box 71">
          <a:extLst>
            <a:ext uri="{FF2B5EF4-FFF2-40B4-BE49-F238E27FC236}">
              <a16:creationId xmlns:a16="http://schemas.microsoft.com/office/drawing/2014/main" id="{22C7F45F-A0C5-4E10-BB77-9D60C8D8235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1" name="Text Box 72">
          <a:extLst>
            <a:ext uri="{FF2B5EF4-FFF2-40B4-BE49-F238E27FC236}">
              <a16:creationId xmlns:a16="http://schemas.microsoft.com/office/drawing/2014/main" id="{888AE210-5954-43FF-9D97-BABE1514B66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2" name="Text Box 73">
          <a:extLst>
            <a:ext uri="{FF2B5EF4-FFF2-40B4-BE49-F238E27FC236}">
              <a16:creationId xmlns:a16="http://schemas.microsoft.com/office/drawing/2014/main" id="{5C70E237-1DBD-4C02-BE83-CB3DFAAE1A4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63" name="Text Box 46">
          <a:extLst>
            <a:ext uri="{FF2B5EF4-FFF2-40B4-BE49-F238E27FC236}">
              <a16:creationId xmlns:a16="http://schemas.microsoft.com/office/drawing/2014/main" id="{4B432E27-F5E5-4F2F-81E0-AD4DC613DF4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64" name="Text Box 43">
          <a:extLst>
            <a:ext uri="{FF2B5EF4-FFF2-40B4-BE49-F238E27FC236}">
              <a16:creationId xmlns:a16="http://schemas.microsoft.com/office/drawing/2014/main" id="{76AB7F75-54A7-4C0E-AECF-69F22F5D657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65" name="Text Box 46">
          <a:extLst>
            <a:ext uri="{FF2B5EF4-FFF2-40B4-BE49-F238E27FC236}">
              <a16:creationId xmlns:a16="http://schemas.microsoft.com/office/drawing/2014/main" id="{9D65F82C-2D46-4B6F-9B0C-243D4AECF9E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66" name="Text Box 43">
          <a:extLst>
            <a:ext uri="{FF2B5EF4-FFF2-40B4-BE49-F238E27FC236}">
              <a16:creationId xmlns:a16="http://schemas.microsoft.com/office/drawing/2014/main" id="{C47515B9-076C-45F5-8988-F47499FE094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7" name="Text Box 68">
          <a:extLst>
            <a:ext uri="{FF2B5EF4-FFF2-40B4-BE49-F238E27FC236}">
              <a16:creationId xmlns:a16="http://schemas.microsoft.com/office/drawing/2014/main" id="{CDC4DD48-427F-428A-8447-DDD49BD8E2A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8" name="Text Box 69">
          <a:extLst>
            <a:ext uri="{FF2B5EF4-FFF2-40B4-BE49-F238E27FC236}">
              <a16:creationId xmlns:a16="http://schemas.microsoft.com/office/drawing/2014/main" id="{69CA2BF7-6F21-4D93-9D34-D603374CD0C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69" name="Text Box 70">
          <a:extLst>
            <a:ext uri="{FF2B5EF4-FFF2-40B4-BE49-F238E27FC236}">
              <a16:creationId xmlns:a16="http://schemas.microsoft.com/office/drawing/2014/main" id="{AE7DCF29-00CD-4D04-96C5-4A445E5B660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70" name="Text Box 71">
          <a:extLst>
            <a:ext uri="{FF2B5EF4-FFF2-40B4-BE49-F238E27FC236}">
              <a16:creationId xmlns:a16="http://schemas.microsoft.com/office/drawing/2014/main" id="{D6467FE1-674A-473C-99C8-953A11B5A86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71" name="Text Box 72">
          <a:extLst>
            <a:ext uri="{FF2B5EF4-FFF2-40B4-BE49-F238E27FC236}">
              <a16:creationId xmlns:a16="http://schemas.microsoft.com/office/drawing/2014/main" id="{54D0BEEF-72C5-4AF3-982C-0B70E726C1C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72" name="Text Box 73">
          <a:extLst>
            <a:ext uri="{FF2B5EF4-FFF2-40B4-BE49-F238E27FC236}">
              <a16:creationId xmlns:a16="http://schemas.microsoft.com/office/drawing/2014/main" id="{FD38A728-2244-4B75-BD23-74F6AA66E9A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73" name="Text Box 46">
          <a:extLst>
            <a:ext uri="{FF2B5EF4-FFF2-40B4-BE49-F238E27FC236}">
              <a16:creationId xmlns:a16="http://schemas.microsoft.com/office/drawing/2014/main" id="{7B4EC8B9-5D51-4438-B263-B20EB943B65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74" name="Text Box 43">
          <a:extLst>
            <a:ext uri="{FF2B5EF4-FFF2-40B4-BE49-F238E27FC236}">
              <a16:creationId xmlns:a16="http://schemas.microsoft.com/office/drawing/2014/main" id="{11CC4B0A-5EB1-4B45-9E08-0D9F22EE69F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75" name="Text Box 46">
          <a:extLst>
            <a:ext uri="{FF2B5EF4-FFF2-40B4-BE49-F238E27FC236}">
              <a16:creationId xmlns:a16="http://schemas.microsoft.com/office/drawing/2014/main" id="{7961FD0C-DF05-4342-89E1-B797202C244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76" name="Text Box 43">
          <a:extLst>
            <a:ext uri="{FF2B5EF4-FFF2-40B4-BE49-F238E27FC236}">
              <a16:creationId xmlns:a16="http://schemas.microsoft.com/office/drawing/2014/main" id="{1147684A-2291-4CB5-89F9-5485DF3CF70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77" name="Text Box 68">
          <a:extLst>
            <a:ext uri="{FF2B5EF4-FFF2-40B4-BE49-F238E27FC236}">
              <a16:creationId xmlns:a16="http://schemas.microsoft.com/office/drawing/2014/main" id="{D319A0B7-1C8D-4D3D-9B27-4F34B737637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78" name="Text Box 69">
          <a:extLst>
            <a:ext uri="{FF2B5EF4-FFF2-40B4-BE49-F238E27FC236}">
              <a16:creationId xmlns:a16="http://schemas.microsoft.com/office/drawing/2014/main" id="{0588BD37-FF1D-402D-A46F-1260E66DAB9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79" name="Text Box 70">
          <a:extLst>
            <a:ext uri="{FF2B5EF4-FFF2-40B4-BE49-F238E27FC236}">
              <a16:creationId xmlns:a16="http://schemas.microsoft.com/office/drawing/2014/main" id="{45FBA55F-AAD7-4421-A2B2-D97006A1D3A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80" name="Text Box 71">
          <a:extLst>
            <a:ext uri="{FF2B5EF4-FFF2-40B4-BE49-F238E27FC236}">
              <a16:creationId xmlns:a16="http://schemas.microsoft.com/office/drawing/2014/main" id="{25BA9EB0-704F-47C9-BB70-9C8D58A794C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81" name="Text Box 72">
          <a:extLst>
            <a:ext uri="{FF2B5EF4-FFF2-40B4-BE49-F238E27FC236}">
              <a16:creationId xmlns:a16="http://schemas.microsoft.com/office/drawing/2014/main" id="{52B507EF-6248-45E1-93A6-5D1BB400BBA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282" name="Text Box 73">
          <a:extLst>
            <a:ext uri="{FF2B5EF4-FFF2-40B4-BE49-F238E27FC236}">
              <a16:creationId xmlns:a16="http://schemas.microsoft.com/office/drawing/2014/main" id="{3F8FE9BF-9B5D-4376-80A5-80EB24A2C46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83" name="Text Box 46">
          <a:extLst>
            <a:ext uri="{FF2B5EF4-FFF2-40B4-BE49-F238E27FC236}">
              <a16:creationId xmlns:a16="http://schemas.microsoft.com/office/drawing/2014/main" id="{1572E08E-ADB1-4CF5-A9B8-3C300DB17E5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84" name="Text Box 43">
          <a:extLst>
            <a:ext uri="{FF2B5EF4-FFF2-40B4-BE49-F238E27FC236}">
              <a16:creationId xmlns:a16="http://schemas.microsoft.com/office/drawing/2014/main" id="{53A85B0E-448C-4586-994D-F0F9AADB1D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85" name="Text Box 46">
          <a:extLst>
            <a:ext uri="{FF2B5EF4-FFF2-40B4-BE49-F238E27FC236}">
              <a16:creationId xmlns:a16="http://schemas.microsoft.com/office/drawing/2014/main" id="{15F7C271-B29A-46D5-967A-ABF0A5E3912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286" name="Text Box 43">
          <a:extLst>
            <a:ext uri="{FF2B5EF4-FFF2-40B4-BE49-F238E27FC236}">
              <a16:creationId xmlns:a16="http://schemas.microsoft.com/office/drawing/2014/main" id="{1F293911-0F3D-49F9-99C8-A72B77EA92D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287" name="Text Box 10">
          <a:extLst>
            <a:ext uri="{FF2B5EF4-FFF2-40B4-BE49-F238E27FC236}">
              <a16:creationId xmlns:a16="http://schemas.microsoft.com/office/drawing/2014/main" id="{2063D745-5114-406A-BB10-ADC20053B3B6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663C288C-4543-499D-9350-78ABDBE9D745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89" name="Text Box 65">
          <a:extLst>
            <a:ext uri="{FF2B5EF4-FFF2-40B4-BE49-F238E27FC236}">
              <a16:creationId xmlns:a16="http://schemas.microsoft.com/office/drawing/2014/main" id="{F75E60DF-6340-48E6-AB27-E695F5C7A2E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90" name="Text Box 91">
          <a:extLst>
            <a:ext uri="{FF2B5EF4-FFF2-40B4-BE49-F238E27FC236}">
              <a16:creationId xmlns:a16="http://schemas.microsoft.com/office/drawing/2014/main" id="{2BE3A0E4-662C-4CA8-AA19-BE66B6C514C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91" name="Text Box 65">
          <a:extLst>
            <a:ext uri="{FF2B5EF4-FFF2-40B4-BE49-F238E27FC236}">
              <a16:creationId xmlns:a16="http://schemas.microsoft.com/office/drawing/2014/main" id="{60226D2E-3D68-4878-8E3C-2546EBFCD4C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292" name="Text Box 91">
          <a:extLst>
            <a:ext uri="{FF2B5EF4-FFF2-40B4-BE49-F238E27FC236}">
              <a16:creationId xmlns:a16="http://schemas.microsoft.com/office/drawing/2014/main" id="{B4AEA5EF-647E-4BA8-8ACB-8B61D7BF5D3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93" name="Text Box 46">
          <a:extLst>
            <a:ext uri="{FF2B5EF4-FFF2-40B4-BE49-F238E27FC236}">
              <a16:creationId xmlns:a16="http://schemas.microsoft.com/office/drawing/2014/main" id="{F017BC7F-C33F-451F-BAB6-945F07125972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294" name="Text Box 43">
          <a:extLst>
            <a:ext uri="{FF2B5EF4-FFF2-40B4-BE49-F238E27FC236}">
              <a16:creationId xmlns:a16="http://schemas.microsoft.com/office/drawing/2014/main" id="{A2E082A5-E3FB-44A8-B9AA-4C9B6648B968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95" name="Text Box 68">
          <a:extLst>
            <a:ext uri="{FF2B5EF4-FFF2-40B4-BE49-F238E27FC236}">
              <a16:creationId xmlns:a16="http://schemas.microsoft.com/office/drawing/2014/main" id="{31A2047B-32A2-4814-83B3-D64B8D36786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96" name="Text Box 69">
          <a:extLst>
            <a:ext uri="{FF2B5EF4-FFF2-40B4-BE49-F238E27FC236}">
              <a16:creationId xmlns:a16="http://schemas.microsoft.com/office/drawing/2014/main" id="{F462C1BD-2669-4CC3-8728-07623DB610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97" name="Text Box 70">
          <a:extLst>
            <a:ext uri="{FF2B5EF4-FFF2-40B4-BE49-F238E27FC236}">
              <a16:creationId xmlns:a16="http://schemas.microsoft.com/office/drawing/2014/main" id="{5AB92261-1545-42BD-B3EB-0BA752474A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98" name="Text Box 71">
          <a:extLst>
            <a:ext uri="{FF2B5EF4-FFF2-40B4-BE49-F238E27FC236}">
              <a16:creationId xmlns:a16="http://schemas.microsoft.com/office/drawing/2014/main" id="{6791D660-31FB-416E-A8A1-B06BE0C36E9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299" name="Text Box 72">
          <a:extLst>
            <a:ext uri="{FF2B5EF4-FFF2-40B4-BE49-F238E27FC236}">
              <a16:creationId xmlns:a16="http://schemas.microsoft.com/office/drawing/2014/main" id="{69E6B4C1-F8F0-48D4-B765-A74C5565B96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0" name="Text Box 73">
          <a:extLst>
            <a:ext uri="{FF2B5EF4-FFF2-40B4-BE49-F238E27FC236}">
              <a16:creationId xmlns:a16="http://schemas.microsoft.com/office/drawing/2014/main" id="{9A3C5282-2A8E-4EFF-97AB-5BC0467B1FA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01" name="Text Box 46">
          <a:extLst>
            <a:ext uri="{FF2B5EF4-FFF2-40B4-BE49-F238E27FC236}">
              <a16:creationId xmlns:a16="http://schemas.microsoft.com/office/drawing/2014/main" id="{EFCA724A-E599-4077-8295-2FA8AB9FB0E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02" name="Text Box 43">
          <a:extLst>
            <a:ext uri="{FF2B5EF4-FFF2-40B4-BE49-F238E27FC236}">
              <a16:creationId xmlns:a16="http://schemas.microsoft.com/office/drawing/2014/main" id="{8D2E7864-2BE9-4E51-A815-AC2016F8829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03" name="Text Box 46">
          <a:extLst>
            <a:ext uri="{FF2B5EF4-FFF2-40B4-BE49-F238E27FC236}">
              <a16:creationId xmlns:a16="http://schemas.microsoft.com/office/drawing/2014/main" id="{5DC6E35E-A776-45DE-9E66-D7247C6BE87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04" name="Text Box 43">
          <a:extLst>
            <a:ext uri="{FF2B5EF4-FFF2-40B4-BE49-F238E27FC236}">
              <a16:creationId xmlns:a16="http://schemas.microsoft.com/office/drawing/2014/main" id="{A63E1D18-36BC-4C38-9A17-D3E54647609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5" name="Text Box 68">
          <a:extLst>
            <a:ext uri="{FF2B5EF4-FFF2-40B4-BE49-F238E27FC236}">
              <a16:creationId xmlns:a16="http://schemas.microsoft.com/office/drawing/2014/main" id="{E945C666-962D-455E-9DB9-E51FE734FE9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6" name="Text Box 69">
          <a:extLst>
            <a:ext uri="{FF2B5EF4-FFF2-40B4-BE49-F238E27FC236}">
              <a16:creationId xmlns:a16="http://schemas.microsoft.com/office/drawing/2014/main" id="{E404317D-9ECF-420F-A927-B7BC942449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7" name="Text Box 70">
          <a:extLst>
            <a:ext uri="{FF2B5EF4-FFF2-40B4-BE49-F238E27FC236}">
              <a16:creationId xmlns:a16="http://schemas.microsoft.com/office/drawing/2014/main" id="{9DB3680A-C75A-42B1-8172-776BAC1AFC6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8" name="Text Box 71">
          <a:extLst>
            <a:ext uri="{FF2B5EF4-FFF2-40B4-BE49-F238E27FC236}">
              <a16:creationId xmlns:a16="http://schemas.microsoft.com/office/drawing/2014/main" id="{37E0067E-4DA0-42C6-8765-AF975024D44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09" name="Text Box 72">
          <a:extLst>
            <a:ext uri="{FF2B5EF4-FFF2-40B4-BE49-F238E27FC236}">
              <a16:creationId xmlns:a16="http://schemas.microsoft.com/office/drawing/2014/main" id="{C068443F-82C5-47A5-966D-50790B1859D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10" name="Text Box 73">
          <a:extLst>
            <a:ext uri="{FF2B5EF4-FFF2-40B4-BE49-F238E27FC236}">
              <a16:creationId xmlns:a16="http://schemas.microsoft.com/office/drawing/2014/main" id="{A7E73E82-95E2-426A-953C-60A42AE43A1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11" name="Text Box 46">
          <a:extLst>
            <a:ext uri="{FF2B5EF4-FFF2-40B4-BE49-F238E27FC236}">
              <a16:creationId xmlns:a16="http://schemas.microsoft.com/office/drawing/2014/main" id="{4F5B8085-98FF-4964-9382-3C534F0B36C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12" name="Text Box 43">
          <a:extLst>
            <a:ext uri="{FF2B5EF4-FFF2-40B4-BE49-F238E27FC236}">
              <a16:creationId xmlns:a16="http://schemas.microsoft.com/office/drawing/2014/main" id="{B9245154-CC91-4CD8-B362-B432B0E1E63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13" name="Text Box 46">
          <a:extLst>
            <a:ext uri="{FF2B5EF4-FFF2-40B4-BE49-F238E27FC236}">
              <a16:creationId xmlns:a16="http://schemas.microsoft.com/office/drawing/2014/main" id="{B8C8367B-3248-4858-A2DE-D23BCA5B0E6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14" name="Text Box 43">
          <a:extLst>
            <a:ext uri="{FF2B5EF4-FFF2-40B4-BE49-F238E27FC236}">
              <a16:creationId xmlns:a16="http://schemas.microsoft.com/office/drawing/2014/main" id="{38E1C1C3-9993-4C63-A738-D1BD6544B7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15" name="Text Box 68">
          <a:extLst>
            <a:ext uri="{FF2B5EF4-FFF2-40B4-BE49-F238E27FC236}">
              <a16:creationId xmlns:a16="http://schemas.microsoft.com/office/drawing/2014/main" id="{5DB17D88-EC1B-45F2-98E2-000560EA6C6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16" name="Text Box 69">
          <a:extLst>
            <a:ext uri="{FF2B5EF4-FFF2-40B4-BE49-F238E27FC236}">
              <a16:creationId xmlns:a16="http://schemas.microsoft.com/office/drawing/2014/main" id="{612C9D3E-8B8E-41EC-A3A0-C9B6A7B0B0F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17" name="Text Box 70">
          <a:extLst>
            <a:ext uri="{FF2B5EF4-FFF2-40B4-BE49-F238E27FC236}">
              <a16:creationId xmlns:a16="http://schemas.microsoft.com/office/drawing/2014/main" id="{C5ADDC82-39B6-46C6-B294-5E84077AB87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18" name="Text Box 71">
          <a:extLst>
            <a:ext uri="{FF2B5EF4-FFF2-40B4-BE49-F238E27FC236}">
              <a16:creationId xmlns:a16="http://schemas.microsoft.com/office/drawing/2014/main" id="{3E7AECD2-5B41-4FAE-BC44-371B43DB968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19" name="Text Box 72">
          <a:extLst>
            <a:ext uri="{FF2B5EF4-FFF2-40B4-BE49-F238E27FC236}">
              <a16:creationId xmlns:a16="http://schemas.microsoft.com/office/drawing/2014/main" id="{93A4FBD4-D962-4925-8EB0-95D49B0EEE8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20" name="Text Box 73">
          <a:extLst>
            <a:ext uri="{FF2B5EF4-FFF2-40B4-BE49-F238E27FC236}">
              <a16:creationId xmlns:a16="http://schemas.microsoft.com/office/drawing/2014/main" id="{E06BA0A4-6D02-4FFA-93B1-87F29CEE6FF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21" name="Text Box 46">
          <a:extLst>
            <a:ext uri="{FF2B5EF4-FFF2-40B4-BE49-F238E27FC236}">
              <a16:creationId xmlns:a16="http://schemas.microsoft.com/office/drawing/2014/main" id="{42A8D363-3F2E-470F-B58B-74EE5780757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22" name="Text Box 43">
          <a:extLst>
            <a:ext uri="{FF2B5EF4-FFF2-40B4-BE49-F238E27FC236}">
              <a16:creationId xmlns:a16="http://schemas.microsoft.com/office/drawing/2014/main" id="{300BB6E2-6F2A-477F-8342-8FE858C3241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23" name="Text Box 46">
          <a:extLst>
            <a:ext uri="{FF2B5EF4-FFF2-40B4-BE49-F238E27FC236}">
              <a16:creationId xmlns:a16="http://schemas.microsoft.com/office/drawing/2014/main" id="{BAF3CA90-CAF3-4BB7-A394-F08FA6688D0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24" name="Text Box 43">
          <a:extLst>
            <a:ext uri="{FF2B5EF4-FFF2-40B4-BE49-F238E27FC236}">
              <a16:creationId xmlns:a16="http://schemas.microsoft.com/office/drawing/2014/main" id="{8D27C675-DD45-493C-88C7-23F7B3C4B3D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325" name="Text Box 10">
          <a:extLst>
            <a:ext uri="{FF2B5EF4-FFF2-40B4-BE49-F238E27FC236}">
              <a16:creationId xmlns:a16="http://schemas.microsoft.com/office/drawing/2014/main" id="{0DC0493C-128A-4D7C-BA93-AB21C5359E30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326" name="Text Box 11">
          <a:extLst>
            <a:ext uri="{FF2B5EF4-FFF2-40B4-BE49-F238E27FC236}">
              <a16:creationId xmlns:a16="http://schemas.microsoft.com/office/drawing/2014/main" id="{1CFF8EC2-BAF7-4CB1-BB8F-EB19646EC699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27" name="Text Box 65">
          <a:extLst>
            <a:ext uri="{FF2B5EF4-FFF2-40B4-BE49-F238E27FC236}">
              <a16:creationId xmlns:a16="http://schemas.microsoft.com/office/drawing/2014/main" id="{86D3091E-F4B7-476A-B25F-E77E17CDB5C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28" name="Text Box 91">
          <a:extLst>
            <a:ext uri="{FF2B5EF4-FFF2-40B4-BE49-F238E27FC236}">
              <a16:creationId xmlns:a16="http://schemas.microsoft.com/office/drawing/2014/main" id="{4AE00D16-B03E-4F19-9372-96CA604DA39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29" name="Text Box 65">
          <a:extLst>
            <a:ext uri="{FF2B5EF4-FFF2-40B4-BE49-F238E27FC236}">
              <a16:creationId xmlns:a16="http://schemas.microsoft.com/office/drawing/2014/main" id="{CE50E02F-0F2C-474B-879C-8092024C42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30" name="Text Box 91">
          <a:extLst>
            <a:ext uri="{FF2B5EF4-FFF2-40B4-BE49-F238E27FC236}">
              <a16:creationId xmlns:a16="http://schemas.microsoft.com/office/drawing/2014/main" id="{040287A9-66AD-495C-9125-E3EB46B73BB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331" name="Text Box 46">
          <a:extLst>
            <a:ext uri="{FF2B5EF4-FFF2-40B4-BE49-F238E27FC236}">
              <a16:creationId xmlns:a16="http://schemas.microsoft.com/office/drawing/2014/main" id="{1798BD02-F510-4ADE-97C9-842A2C5636C1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332" name="Text Box 43">
          <a:extLst>
            <a:ext uri="{FF2B5EF4-FFF2-40B4-BE49-F238E27FC236}">
              <a16:creationId xmlns:a16="http://schemas.microsoft.com/office/drawing/2014/main" id="{D8A0768D-4740-43F3-8429-E68BBAB89289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3" name="Text Box 68">
          <a:extLst>
            <a:ext uri="{FF2B5EF4-FFF2-40B4-BE49-F238E27FC236}">
              <a16:creationId xmlns:a16="http://schemas.microsoft.com/office/drawing/2014/main" id="{2F4CE5A8-5A5D-4B3B-870C-79143E95A34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4" name="Text Box 69">
          <a:extLst>
            <a:ext uri="{FF2B5EF4-FFF2-40B4-BE49-F238E27FC236}">
              <a16:creationId xmlns:a16="http://schemas.microsoft.com/office/drawing/2014/main" id="{782E9419-5D44-4A7E-BF1A-7FABEF5F84A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5" name="Text Box 70">
          <a:extLst>
            <a:ext uri="{FF2B5EF4-FFF2-40B4-BE49-F238E27FC236}">
              <a16:creationId xmlns:a16="http://schemas.microsoft.com/office/drawing/2014/main" id="{8BDAE613-F005-44D7-B544-96996625CD3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6" name="Text Box 71">
          <a:extLst>
            <a:ext uri="{FF2B5EF4-FFF2-40B4-BE49-F238E27FC236}">
              <a16:creationId xmlns:a16="http://schemas.microsoft.com/office/drawing/2014/main" id="{0505141D-8D3C-4BE9-A7B9-4D35454A62A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7" name="Text Box 72">
          <a:extLst>
            <a:ext uri="{FF2B5EF4-FFF2-40B4-BE49-F238E27FC236}">
              <a16:creationId xmlns:a16="http://schemas.microsoft.com/office/drawing/2014/main" id="{7E56433C-7FEA-4F91-B466-07183948AA1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38" name="Text Box 73">
          <a:extLst>
            <a:ext uri="{FF2B5EF4-FFF2-40B4-BE49-F238E27FC236}">
              <a16:creationId xmlns:a16="http://schemas.microsoft.com/office/drawing/2014/main" id="{8C5C9537-DF9C-4943-9F1F-3889F421A39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39" name="Text Box 46">
          <a:extLst>
            <a:ext uri="{FF2B5EF4-FFF2-40B4-BE49-F238E27FC236}">
              <a16:creationId xmlns:a16="http://schemas.microsoft.com/office/drawing/2014/main" id="{C1961519-EB57-427A-A7CA-6BF4FF6F26C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40" name="Text Box 43">
          <a:extLst>
            <a:ext uri="{FF2B5EF4-FFF2-40B4-BE49-F238E27FC236}">
              <a16:creationId xmlns:a16="http://schemas.microsoft.com/office/drawing/2014/main" id="{30E83499-89B2-47BF-AEDE-DE39CA175E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41" name="Text Box 46">
          <a:extLst>
            <a:ext uri="{FF2B5EF4-FFF2-40B4-BE49-F238E27FC236}">
              <a16:creationId xmlns:a16="http://schemas.microsoft.com/office/drawing/2014/main" id="{FE1FAC26-60CE-4D97-81BA-F5B0A4FFCE0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42" name="Text Box 43">
          <a:extLst>
            <a:ext uri="{FF2B5EF4-FFF2-40B4-BE49-F238E27FC236}">
              <a16:creationId xmlns:a16="http://schemas.microsoft.com/office/drawing/2014/main" id="{2B3B17DA-83E8-43B0-86C3-897C06E7CA0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3" name="Text Box 68">
          <a:extLst>
            <a:ext uri="{FF2B5EF4-FFF2-40B4-BE49-F238E27FC236}">
              <a16:creationId xmlns:a16="http://schemas.microsoft.com/office/drawing/2014/main" id="{00512549-3BB1-44CD-A2A5-FE1A0690889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4" name="Text Box 69">
          <a:extLst>
            <a:ext uri="{FF2B5EF4-FFF2-40B4-BE49-F238E27FC236}">
              <a16:creationId xmlns:a16="http://schemas.microsoft.com/office/drawing/2014/main" id="{31338D12-81D8-4D2A-91FA-C51B9FB808B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5" name="Text Box 70">
          <a:extLst>
            <a:ext uri="{FF2B5EF4-FFF2-40B4-BE49-F238E27FC236}">
              <a16:creationId xmlns:a16="http://schemas.microsoft.com/office/drawing/2014/main" id="{6D830AC7-ED65-4E48-8492-1E0AD281105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6" name="Text Box 71">
          <a:extLst>
            <a:ext uri="{FF2B5EF4-FFF2-40B4-BE49-F238E27FC236}">
              <a16:creationId xmlns:a16="http://schemas.microsoft.com/office/drawing/2014/main" id="{1AFFE85C-585E-4083-81E4-511530FFD4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7" name="Text Box 72">
          <a:extLst>
            <a:ext uri="{FF2B5EF4-FFF2-40B4-BE49-F238E27FC236}">
              <a16:creationId xmlns:a16="http://schemas.microsoft.com/office/drawing/2014/main" id="{EAF646A5-42B5-4F0C-AA24-95F2DD4B8D9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48" name="Text Box 73">
          <a:extLst>
            <a:ext uri="{FF2B5EF4-FFF2-40B4-BE49-F238E27FC236}">
              <a16:creationId xmlns:a16="http://schemas.microsoft.com/office/drawing/2014/main" id="{1C2621EB-77BE-41EB-AECE-B15272B6172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49" name="Text Box 46">
          <a:extLst>
            <a:ext uri="{FF2B5EF4-FFF2-40B4-BE49-F238E27FC236}">
              <a16:creationId xmlns:a16="http://schemas.microsoft.com/office/drawing/2014/main" id="{6B674241-50E3-4AE2-B99A-6CB53861920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50" name="Text Box 43">
          <a:extLst>
            <a:ext uri="{FF2B5EF4-FFF2-40B4-BE49-F238E27FC236}">
              <a16:creationId xmlns:a16="http://schemas.microsoft.com/office/drawing/2014/main" id="{C3346A78-E573-4107-B12C-FCD420D38CF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51" name="Text Box 46">
          <a:extLst>
            <a:ext uri="{FF2B5EF4-FFF2-40B4-BE49-F238E27FC236}">
              <a16:creationId xmlns:a16="http://schemas.microsoft.com/office/drawing/2014/main" id="{51451E4B-C691-480A-A2A8-3D76186342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52" name="Text Box 43">
          <a:extLst>
            <a:ext uri="{FF2B5EF4-FFF2-40B4-BE49-F238E27FC236}">
              <a16:creationId xmlns:a16="http://schemas.microsoft.com/office/drawing/2014/main" id="{87D55FDB-A56A-466A-A988-783BDA04661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3" name="Text Box 68">
          <a:extLst>
            <a:ext uri="{FF2B5EF4-FFF2-40B4-BE49-F238E27FC236}">
              <a16:creationId xmlns:a16="http://schemas.microsoft.com/office/drawing/2014/main" id="{5FAB7043-4FA0-4687-B3B2-C99B692DD3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4" name="Text Box 69">
          <a:extLst>
            <a:ext uri="{FF2B5EF4-FFF2-40B4-BE49-F238E27FC236}">
              <a16:creationId xmlns:a16="http://schemas.microsoft.com/office/drawing/2014/main" id="{D77E498A-E966-4E54-8568-BE31A17D54D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5" name="Text Box 70">
          <a:extLst>
            <a:ext uri="{FF2B5EF4-FFF2-40B4-BE49-F238E27FC236}">
              <a16:creationId xmlns:a16="http://schemas.microsoft.com/office/drawing/2014/main" id="{DA6F2EE4-F5A9-4995-9B1B-6C406E51FE2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6" name="Text Box 71">
          <a:extLst>
            <a:ext uri="{FF2B5EF4-FFF2-40B4-BE49-F238E27FC236}">
              <a16:creationId xmlns:a16="http://schemas.microsoft.com/office/drawing/2014/main" id="{8C8C09FF-D6AF-4203-B664-E8DAE04B2EB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7" name="Text Box 72">
          <a:extLst>
            <a:ext uri="{FF2B5EF4-FFF2-40B4-BE49-F238E27FC236}">
              <a16:creationId xmlns:a16="http://schemas.microsoft.com/office/drawing/2014/main" id="{C021A3A2-AF51-4FD4-A6E1-30B41F21EBA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58" name="Text Box 73">
          <a:extLst>
            <a:ext uri="{FF2B5EF4-FFF2-40B4-BE49-F238E27FC236}">
              <a16:creationId xmlns:a16="http://schemas.microsoft.com/office/drawing/2014/main" id="{160FA8BF-CF07-444D-99F9-7A389274F22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59" name="Text Box 46">
          <a:extLst>
            <a:ext uri="{FF2B5EF4-FFF2-40B4-BE49-F238E27FC236}">
              <a16:creationId xmlns:a16="http://schemas.microsoft.com/office/drawing/2014/main" id="{30505170-A8FA-4C95-A479-81F8F99CC2C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60" name="Text Box 43">
          <a:extLst>
            <a:ext uri="{FF2B5EF4-FFF2-40B4-BE49-F238E27FC236}">
              <a16:creationId xmlns:a16="http://schemas.microsoft.com/office/drawing/2014/main" id="{29F4CC5E-48C8-4F3A-8CE1-960BCDD003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61" name="Text Box 46">
          <a:extLst>
            <a:ext uri="{FF2B5EF4-FFF2-40B4-BE49-F238E27FC236}">
              <a16:creationId xmlns:a16="http://schemas.microsoft.com/office/drawing/2014/main" id="{6712B36F-2D01-424F-8D7F-62E18D127C2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62" name="Text Box 43">
          <a:extLst>
            <a:ext uri="{FF2B5EF4-FFF2-40B4-BE49-F238E27FC236}">
              <a16:creationId xmlns:a16="http://schemas.microsoft.com/office/drawing/2014/main" id="{71609395-40B1-47F0-B5C7-977A47FD0C2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363" name="Text Box 10">
          <a:extLst>
            <a:ext uri="{FF2B5EF4-FFF2-40B4-BE49-F238E27FC236}">
              <a16:creationId xmlns:a16="http://schemas.microsoft.com/office/drawing/2014/main" id="{5DDF64FA-B4D3-4387-8298-17AF889AFBC9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364" name="Text Box 11">
          <a:extLst>
            <a:ext uri="{FF2B5EF4-FFF2-40B4-BE49-F238E27FC236}">
              <a16:creationId xmlns:a16="http://schemas.microsoft.com/office/drawing/2014/main" id="{C608533D-D783-4008-9B3D-9966E897494C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65" name="Text Box 65">
          <a:extLst>
            <a:ext uri="{FF2B5EF4-FFF2-40B4-BE49-F238E27FC236}">
              <a16:creationId xmlns:a16="http://schemas.microsoft.com/office/drawing/2014/main" id="{6D0CA73C-C11C-48F7-A669-190DFA61148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66" name="Text Box 91">
          <a:extLst>
            <a:ext uri="{FF2B5EF4-FFF2-40B4-BE49-F238E27FC236}">
              <a16:creationId xmlns:a16="http://schemas.microsoft.com/office/drawing/2014/main" id="{F2A96635-D881-48EC-A2ED-51418936EE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67" name="Text Box 65">
          <a:extLst>
            <a:ext uri="{FF2B5EF4-FFF2-40B4-BE49-F238E27FC236}">
              <a16:creationId xmlns:a16="http://schemas.microsoft.com/office/drawing/2014/main" id="{DA9D1CDD-5FD6-4BF5-93FA-E818D9B050C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368" name="Text Box 91">
          <a:extLst>
            <a:ext uri="{FF2B5EF4-FFF2-40B4-BE49-F238E27FC236}">
              <a16:creationId xmlns:a16="http://schemas.microsoft.com/office/drawing/2014/main" id="{B13C45AD-AC8F-4567-8A97-8A5C0440A7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369" name="Text Box 46">
          <a:extLst>
            <a:ext uri="{FF2B5EF4-FFF2-40B4-BE49-F238E27FC236}">
              <a16:creationId xmlns:a16="http://schemas.microsoft.com/office/drawing/2014/main" id="{CBF041EC-606A-40F4-B926-D5CF96144372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370" name="Text Box 43">
          <a:extLst>
            <a:ext uri="{FF2B5EF4-FFF2-40B4-BE49-F238E27FC236}">
              <a16:creationId xmlns:a16="http://schemas.microsoft.com/office/drawing/2014/main" id="{0ADD78A8-44DE-4675-A159-B55B273DF5FA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1" name="Text Box 68">
          <a:extLst>
            <a:ext uri="{FF2B5EF4-FFF2-40B4-BE49-F238E27FC236}">
              <a16:creationId xmlns:a16="http://schemas.microsoft.com/office/drawing/2014/main" id="{3C2E1650-B07C-464F-B1BF-2BED8463001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2" name="Text Box 69">
          <a:extLst>
            <a:ext uri="{FF2B5EF4-FFF2-40B4-BE49-F238E27FC236}">
              <a16:creationId xmlns:a16="http://schemas.microsoft.com/office/drawing/2014/main" id="{749C66E0-28AF-4703-9269-232F3E74BB7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3" name="Text Box 70">
          <a:extLst>
            <a:ext uri="{FF2B5EF4-FFF2-40B4-BE49-F238E27FC236}">
              <a16:creationId xmlns:a16="http://schemas.microsoft.com/office/drawing/2014/main" id="{99164659-F7DD-477D-9831-3AE6437EE20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4" name="Text Box 71">
          <a:extLst>
            <a:ext uri="{FF2B5EF4-FFF2-40B4-BE49-F238E27FC236}">
              <a16:creationId xmlns:a16="http://schemas.microsoft.com/office/drawing/2014/main" id="{E9EA15F2-156D-4502-9CE2-E80AB4058DE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5" name="Text Box 72">
          <a:extLst>
            <a:ext uri="{FF2B5EF4-FFF2-40B4-BE49-F238E27FC236}">
              <a16:creationId xmlns:a16="http://schemas.microsoft.com/office/drawing/2014/main" id="{B2F2BA18-48F1-42F7-98B0-82BDC23958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76" name="Text Box 73">
          <a:extLst>
            <a:ext uri="{FF2B5EF4-FFF2-40B4-BE49-F238E27FC236}">
              <a16:creationId xmlns:a16="http://schemas.microsoft.com/office/drawing/2014/main" id="{38E0E855-5F3B-4D89-9891-CBF2A9F35E8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77" name="Text Box 46">
          <a:extLst>
            <a:ext uri="{FF2B5EF4-FFF2-40B4-BE49-F238E27FC236}">
              <a16:creationId xmlns:a16="http://schemas.microsoft.com/office/drawing/2014/main" id="{5E7BFD7B-FB19-4F5B-BEC8-8BBD001E5DC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78" name="Text Box 43">
          <a:extLst>
            <a:ext uri="{FF2B5EF4-FFF2-40B4-BE49-F238E27FC236}">
              <a16:creationId xmlns:a16="http://schemas.microsoft.com/office/drawing/2014/main" id="{5716C980-3C51-4CD5-BFCC-4224E304012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79" name="Text Box 46">
          <a:extLst>
            <a:ext uri="{FF2B5EF4-FFF2-40B4-BE49-F238E27FC236}">
              <a16:creationId xmlns:a16="http://schemas.microsoft.com/office/drawing/2014/main" id="{0F6C31C6-76CA-46DA-81D4-A960F25316C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80" name="Text Box 43">
          <a:extLst>
            <a:ext uri="{FF2B5EF4-FFF2-40B4-BE49-F238E27FC236}">
              <a16:creationId xmlns:a16="http://schemas.microsoft.com/office/drawing/2014/main" id="{1046F44C-B844-448F-8B10-DB0FB235453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1" name="Text Box 68">
          <a:extLst>
            <a:ext uri="{FF2B5EF4-FFF2-40B4-BE49-F238E27FC236}">
              <a16:creationId xmlns:a16="http://schemas.microsoft.com/office/drawing/2014/main" id="{546E771D-7E2F-46D3-85AE-072EE32EB31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2" name="Text Box 69">
          <a:extLst>
            <a:ext uri="{FF2B5EF4-FFF2-40B4-BE49-F238E27FC236}">
              <a16:creationId xmlns:a16="http://schemas.microsoft.com/office/drawing/2014/main" id="{0FFA86A5-E032-4AEE-9021-2AFC50B0673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3" name="Text Box 70">
          <a:extLst>
            <a:ext uri="{FF2B5EF4-FFF2-40B4-BE49-F238E27FC236}">
              <a16:creationId xmlns:a16="http://schemas.microsoft.com/office/drawing/2014/main" id="{0241C856-A766-4E1A-B246-ADDB1E8D995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4" name="Text Box 71">
          <a:extLst>
            <a:ext uri="{FF2B5EF4-FFF2-40B4-BE49-F238E27FC236}">
              <a16:creationId xmlns:a16="http://schemas.microsoft.com/office/drawing/2014/main" id="{37750B2D-7EDB-4EB2-92A8-CEA76878A3B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5" name="Text Box 72">
          <a:extLst>
            <a:ext uri="{FF2B5EF4-FFF2-40B4-BE49-F238E27FC236}">
              <a16:creationId xmlns:a16="http://schemas.microsoft.com/office/drawing/2014/main" id="{FE1AF45B-CE75-4282-8119-90BB9B730B4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386" name="Text Box 73">
          <a:extLst>
            <a:ext uri="{FF2B5EF4-FFF2-40B4-BE49-F238E27FC236}">
              <a16:creationId xmlns:a16="http://schemas.microsoft.com/office/drawing/2014/main" id="{297FABCA-23C5-4B75-8EAD-B6FE1A1D03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87" name="Text Box 46">
          <a:extLst>
            <a:ext uri="{FF2B5EF4-FFF2-40B4-BE49-F238E27FC236}">
              <a16:creationId xmlns:a16="http://schemas.microsoft.com/office/drawing/2014/main" id="{FA57E060-5C13-4B80-920F-F7B148C3730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88" name="Text Box 43">
          <a:extLst>
            <a:ext uri="{FF2B5EF4-FFF2-40B4-BE49-F238E27FC236}">
              <a16:creationId xmlns:a16="http://schemas.microsoft.com/office/drawing/2014/main" id="{1A903D2A-7397-43F1-8D56-B8BA1F7DFF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89" name="Text Box 46">
          <a:extLst>
            <a:ext uri="{FF2B5EF4-FFF2-40B4-BE49-F238E27FC236}">
              <a16:creationId xmlns:a16="http://schemas.microsoft.com/office/drawing/2014/main" id="{EF9CA7A4-9D45-419D-AAA3-1B9FEE7AE83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90" name="Text Box 43">
          <a:extLst>
            <a:ext uri="{FF2B5EF4-FFF2-40B4-BE49-F238E27FC236}">
              <a16:creationId xmlns:a16="http://schemas.microsoft.com/office/drawing/2014/main" id="{2FAE281E-24C7-4213-BCDA-93B65462539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1" name="Text Box 68">
          <a:extLst>
            <a:ext uri="{FF2B5EF4-FFF2-40B4-BE49-F238E27FC236}">
              <a16:creationId xmlns:a16="http://schemas.microsoft.com/office/drawing/2014/main" id="{2A42CCB0-7A48-4B25-BE63-573B23E2A2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2" name="Text Box 69">
          <a:extLst>
            <a:ext uri="{FF2B5EF4-FFF2-40B4-BE49-F238E27FC236}">
              <a16:creationId xmlns:a16="http://schemas.microsoft.com/office/drawing/2014/main" id="{AEDA976C-5E5A-4AC2-92BE-910037F9F47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3" name="Text Box 70">
          <a:extLst>
            <a:ext uri="{FF2B5EF4-FFF2-40B4-BE49-F238E27FC236}">
              <a16:creationId xmlns:a16="http://schemas.microsoft.com/office/drawing/2014/main" id="{C7D24574-BC7B-4E07-9A0E-BCF220E5552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4" name="Text Box 71">
          <a:extLst>
            <a:ext uri="{FF2B5EF4-FFF2-40B4-BE49-F238E27FC236}">
              <a16:creationId xmlns:a16="http://schemas.microsoft.com/office/drawing/2014/main" id="{EAF279B5-BF89-4DAC-A221-3D24EC4A3A0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5" name="Text Box 72">
          <a:extLst>
            <a:ext uri="{FF2B5EF4-FFF2-40B4-BE49-F238E27FC236}">
              <a16:creationId xmlns:a16="http://schemas.microsoft.com/office/drawing/2014/main" id="{60314118-6D29-4663-8E33-6DC8CBF7CB6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396" name="Text Box 73">
          <a:extLst>
            <a:ext uri="{FF2B5EF4-FFF2-40B4-BE49-F238E27FC236}">
              <a16:creationId xmlns:a16="http://schemas.microsoft.com/office/drawing/2014/main" id="{6279F0AF-2092-4804-85C1-E4692992A04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97" name="Text Box 46">
          <a:extLst>
            <a:ext uri="{FF2B5EF4-FFF2-40B4-BE49-F238E27FC236}">
              <a16:creationId xmlns:a16="http://schemas.microsoft.com/office/drawing/2014/main" id="{76DF3E86-FD29-4DE9-A748-257A5781B5D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98" name="Text Box 43">
          <a:extLst>
            <a:ext uri="{FF2B5EF4-FFF2-40B4-BE49-F238E27FC236}">
              <a16:creationId xmlns:a16="http://schemas.microsoft.com/office/drawing/2014/main" id="{9B690488-4320-458C-A368-28D087D225D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399" name="Text Box 46">
          <a:extLst>
            <a:ext uri="{FF2B5EF4-FFF2-40B4-BE49-F238E27FC236}">
              <a16:creationId xmlns:a16="http://schemas.microsoft.com/office/drawing/2014/main" id="{902FF441-4828-462D-945B-46A5950C32F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00" name="Text Box 43">
          <a:extLst>
            <a:ext uri="{FF2B5EF4-FFF2-40B4-BE49-F238E27FC236}">
              <a16:creationId xmlns:a16="http://schemas.microsoft.com/office/drawing/2014/main" id="{26ED749A-FF07-4959-AA23-32BA3222230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01" name="Text Box 65">
          <a:extLst>
            <a:ext uri="{FF2B5EF4-FFF2-40B4-BE49-F238E27FC236}">
              <a16:creationId xmlns:a16="http://schemas.microsoft.com/office/drawing/2014/main" id="{5B7A2066-4259-46E0-AB93-FDF82F3943D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02" name="Text Box 91">
          <a:extLst>
            <a:ext uri="{FF2B5EF4-FFF2-40B4-BE49-F238E27FC236}">
              <a16:creationId xmlns:a16="http://schemas.microsoft.com/office/drawing/2014/main" id="{6FB299F2-AAFF-4A6C-BD66-B5061FFF86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03" name="Text Box 65">
          <a:extLst>
            <a:ext uri="{FF2B5EF4-FFF2-40B4-BE49-F238E27FC236}">
              <a16:creationId xmlns:a16="http://schemas.microsoft.com/office/drawing/2014/main" id="{F0F9F473-CE23-41CE-B106-FCCEE86E0B0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04" name="Text Box 91">
          <a:extLst>
            <a:ext uri="{FF2B5EF4-FFF2-40B4-BE49-F238E27FC236}">
              <a16:creationId xmlns:a16="http://schemas.microsoft.com/office/drawing/2014/main" id="{EC11800A-F73E-4B0D-90BE-48596EE284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05" name="Text Box 46">
          <a:extLst>
            <a:ext uri="{FF2B5EF4-FFF2-40B4-BE49-F238E27FC236}">
              <a16:creationId xmlns:a16="http://schemas.microsoft.com/office/drawing/2014/main" id="{ADF9C516-0CAA-46E1-881E-C3D73E92B84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06" name="Text Box 43">
          <a:extLst>
            <a:ext uri="{FF2B5EF4-FFF2-40B4-BE49-F238E27FC236}">
              <a16:creationId xmlns:a16="http://schemas.microsoft.com/office/drawing/2014/main" id="{B9A533AD-304A-498A-AB39-AA2225CED529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07" name="Text Box 68">
          <a:extLst>
            <a:ext uri="{FF2B5EF4-FFF2-40B4-BE49-F238E27FC236}">
              <a16:creationId xmlns:a16="http://schemas.microsoft.com/office/drawing/2014/main" id="{4E008D7D-D4D7-49AC-BBAF-C118C2839F9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08" name="Text Box 69">
          <a:extLst>
            <a:ext uri="{FF2B5EF4-FFF2-40B4-BE49-F238E27FC236}">
              <a16:creationId xmlns:a16="http://schemas.microsoft.com/office/drawing/2014/main" id="{DED80A9E-C3FB-4E20-A3DC-27045D4B8EF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09" name="Text Box 70">
          <a:extLst>
            <a:ext uri="{FF2B5EF4-FFF2-40B4-BE49-F238E27FC236}">
              <a16:creationId xmlns:a16="http://schemas.microsoft.com/office/drawing/2014/main" id="{DF857D09-D4B7-459D-AF18-5AF4328E3E9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0" name="Text Box 71">
          <a:extLst>
            <a:ext uri="{FF2B5EF4-FFF2-40B4-BE49-F238E27FC236}">
              <a16:creationId xmlns:a16="http://schemas.microsoft.com/office/drawing/2014/main" id="{A5920F76-D58D-4745-A1C8-AA899BA1F87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1" name="Text Box 72">
          <a:extLst>
            <a:ext uri="{FF2B5EF4-FFF2-40B4-BE49-F238E27FC236}">
              <a16:creationId xmlns:a16="http://schemas.microsoft.com/office/drawing/2014/main" id="{496E1760-7AD1-4B63-BE98-F3C68BBDF44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2" name="Text Box 73">
          <a:extLst>
            <a:ext uri="{FF2B5EF4-FFF2-40B4-BE49-F238E27FC236}">
              <a16:creationId xmlns:a16="http://schemas.microsoft.com/office/drawing/2014/main" id="{F0157383-F636-499F-80E6-7585C0B7D7B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13" name="Text Box 46">
          <a:extLst>
            <a:ext uri="{FF2B5EF4-FFF2-40B4-BE49-F238E27FC236}">
              <a16:creationId xmlns:a16="http://schemas.microsoft.com/office/drawing/2014/main" id="{7794BA34-8F77-47CF-8306-47990F1FFF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14" name="Text Box 43">
          <a:extLst>
            <a:ext uri="{FF2B5EF4-FFF2-40B4-BE49-F238E27FC236}">
              <a16:creationId xmlns:a16="http://schemas.microsoft.com/office/drawing/2014/main" id="{6983234A-B413-45AA-B1B2-96B5951B8E0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15" name="Text Box 46">
          <a:extLst>
            <a:ext uri="{FF2B5EF4-FFF2-40B4-BE49-F238E27FC236}">
              <a16:creationId xmlns:a16="http://schemas.microsoft.com/office/drawing/2014/main" id="{E7FE807B-A9C3-400C-B142-36B945946B4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16" name="Text Box 43">
          <a:extLst>
            <a:ext uri="{FF2B5EF4-FFF2-40B4-BE49-F238E27FC236}">
              <a16:creationId xmlns:a16="http://schemas.microsoft.com/office/drawing/2014/main" id="{E4CB811F-AB25-4EFA-BBF7-DA1B789F710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7" name="Text Box 68">
          <a:extLst>
            <a:ext uri="{FF2B5EF4-FFF2-40B4-BE49-F238E27FC236}">
              <a16:creationId xmlns:a16="http://schemas.microsoft.com/office/drawing/2014/main" id="{2C5CBAEA-2727-4107-8DB3-C8C2CF5CE28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8" name="Text Box 69">
          <a:extLst>
            <a:ext uri="{FF2B5EF4-FFF2-40B4-BE49-F238E27FC236}">
              <a16:creationId xmlns:a16="http://schemas.microsoft.com/office/drawing/2014/main" id="{CDBB03FF-965E-4541-A63B-BFA51915387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19" name="Text Box 70">
          <a:extLst>
            <a:ext uri="{FF2B5EF4-FFF2-40B4-BE49-F238E27FC236}">
              <a16:creationId xmlns:a16="http://schemas.microsoft.com/office/drawing/2014/main" id="{016AD74D-C8E3-498C-ADAF-C37B4DE8E72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20" name="Text Box 71">
          <a:extLst>
            <a:ext uri="{FF2B5EF4-FFF2-40B4-BE49-F238E27FC236}">
              <a16:creationId xmlns:a16="http://schemas.microsoft.com/office/drawing/2014/main" id="{433D61AC-E4F3-434E-A127-167F2E17EF7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21" name="Text Box 72">
          <a:extLst>
            <a:ext uri="{FF2B5EF4-FFF2-40B4-BE49-F238E27FC236}">
              <a16:creationId xmlns:a16="http://schemas.microsoft.com/office/drawing/2014/main" id="{6EEC8266-5EC4-4F4C-91EE-7A37D6D944C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22" name="Text Box 73">
          <a:extLst>
            <a:ext uri="{FF2B5EF4-FFF2-40B4-BE49-F238E27FC236}">
              <a16:creationId xmlns:a16="http://schemas.microsoft.com/office/drawing/2014/main" id="{B39A9D09-531E-40A9-9E4A-A64455081C1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23" name="Text Box 46">
          <a:extLst>
            <a:ext uri="{FF2B5EF4-FFF2-40B4-BE49-F238E27FC236}">
              <a16:creationId xmlns:a16="http://schemas.microsoft.com/office/drawing/2014/main" id="{4DED34D6-877A-4C6F-B029-16ACE459423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24" name="Text Box 43">
          <a:extLst>
            <a:ext uri="{FF2B5EF4-FFF2-40B4-BE49-F238E27FC236}">
              <a16:creationId xmlns:a16="http://schemas.microsoft.com/office/drawing/2014/main" id="{15017629-79D9-4760-B005-F06F1C3A245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25" name="Text Box 46">
          <a:extLst>
            <a:ext uri="{FF2B5EF4-FFF2-40B4-BE49-F238E27FC236}">
              <a16:creationId xmlns:a16="http://schemas.microsoft.com/office/drawing/2014/main" id="{0ED40BCF-5769-4ADE-B11D-7E5D8105A02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26" name="Text Box 68">
          <a:extLst>
            <a:ext uri="{FF2B5EF4-FFF2-40B4-BE49-F238E27FC236}">
              <a16:creationId xmlns:a16="http://schemas.microsoft.com/office/drawing/2014/main" id="{08C8FF7E-C9F0-4E32-BDFF-9239352A83E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27" name="Text Box 69">
          <a:extLst>
            <a:ext uri="{FF2B5EF4-FFF2-40B4-BE49-F238E27FC236}">
              <a16:creationId xmlns:a16="http://schemas.microsoft.com/office/drawing/2014/main" id="{707976A9-C456-4FAD-A494-88B97269466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28" name="Text Box 70">
          <a:extLst>
            <a:ext uri="{FF2B5EF4-FFF2-40B4-BE49-F238E27FC236}">
              <a16:creationId xmlns:a16="http://schemas.microsoft.com/office/drawing/2014/main" id="{4A969CE2-D6C6-4DDC-A5C5-3C986564A51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29" name="Text Box 71">
          <a:extLst>
            <a:ext uri="{FF2B5EF4-FFF2-40B4-BE49-F238E27FC236}">
              <a16:creationId xmlns:a16="http://schemas.microsoft.com/office/drawing/2014/main" id="{BF0D6E73-CC1B-455F-8AB0-26F384A2433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30" name="Text Box 72">
          <a:extLst>
            <a:ext uri="{FF2B5EF4-FFF2-40B4-BE49-F238E27FC236}">
              <a16:creationId xmlns:a16="http://schemas.microsoft.com/office/drawing/2014/main" id="{7A6944B3-DC08-4164-AA87-5BE90FB22F1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31" name="Text Box 73">
          <a:extLst>
            <a:ext uri="{FF2B5EF4-FFF2-40B4-BE49-F238E27FC236}">
              <a16:creationId xmlns:a16="http://schemas.microsoft.com/office/drawing/2014/main" id="{7D602F23-83F1-4295-817E-38550081562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7BB88718-F7EF-4E19-BA16-E4F1E87D1AB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33" name="Text Box 43">
          <a:extLst>
            <a:ext uri="{FF2B5EF4-FFF2-40B4-BE49-F238E27FC236}">
              <a16:creationId xmlns:a16="http://schemas.microsoft.com/office/drawing/2014/main" id="{12294A20-07AE-4B1C-923F-21B5FA4F4C5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34" name="Text Box 46">
          <a:extLst>
            <a:ext uri="{FF2B5EF4-FFF2-40B4-BE49-F238E27FC236}">
              <a16:creationId xmlns:a16="http://schemas.microsoft.com/office/drawing/2014/main" id="{530D0C32-346F-44A8-8D31-9FAB6E016DD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35" name="Text Box 43">
          <a:extLst>
            <a:ext uri="{FF2B5EF4-FFF2-40B4-BE49-F238E27FC236}">
              <a16:creationId xmlns:a16="http://schemas.microsoft.com/office/drawing/2014/main" id="{4B2225BD-AAB8-490F-8587-D615D4876C1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223</xdr:row>
      <xdr:rowOff>0</xdr:rowOff>
    </xdr:from>
    <xdr:ext cx="0" cy="171450"/>
    <xdr:sp macro="" textlink="">
      <xdr:nvSpPr>
        <xdr:cNvPr id="5436" name="Text Box 10">
          <a:extLst>
            <a:ext uri="{FF2B5EF4-FFF2-40B4-BE49-F238E27FC236}">
              <a16:creationId xmlns:a16="http://schemas.microsoft.com/office/drawing/2014/main" id="{1186D2E7-DA42-49B8-91AE-A06F1C4C2240}"/>
            </a:ext>
          </a:extLst>
        </xdr:cNvPr>
        <xdr:cNvSpPr txBox="1">
          <a:spLocks noChangeArrowheads="1"/>
        </xdr:cNvSpPr>
      </xdr:nvSpPr>
      <xdr:spPr bwMode="auto">
        <a:xfrm>
          <a:off x="1057275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223</xdr:row>
      <xdr:rowOff>0</xdr:rowOff>
    </xdr:from>
    <xdr:ext cx="0" cy="171450"/>
    <xdr:sp macro="" textlink="">
      <xdr:nvSpPr>
        <xdr:cNvPr id="5437" name="Text Box 11">
          <a:extLst>
            <a:ext uri="{FF2B5EF4-FFF2-40B4-BE49-F238E27FC236}">
              <a16:creationId xmlns:a16="http://schemas.microsoft.com/office/drawing/2014/main" id="{2E39CFDE-81E6-46FC-8AE7-A5C7875FCD46}"/>
            </a:ext>
          </a:extLst>
        </xdr:cNvPr>
        <xdr:cNvSpPr txBox="1">
          <a:spLocks noChangeArrowheads="1"/>
        </xdr:cNvSpPr>
      </xdr:nvSpPr>
      <xdr:spPr bwMode="auto">
        <a:xfrm>
          <a:off x="14773275" y="42986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38" name="Text Box 65">
          <a:extLst>
            <a:ext uri="{FF2B5EF4-FFF2-40B4-BE49-F238E27FC236}">
              <a16:creationId xmlns:a16="http://schemas.microsoft.com/office/drawing/2014/main" id="{78D7B998-895A-4344-8390-4881C1ABD30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39" name="Text Box 91">
          <a:extLst>
            <a:ext uri="{FF2B5EF4-FFF2-40B4-BE49-F238E27FC236}">
              <a16:creationId xmlns:a16="http://schemas.microsoft.com/office/drawing/2014/main" id="{4FAFA107-FFAA-4AD8-B73B-2F4C6900C97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40" name="Text Box 65">
          <a:extLst>
            <a:ext uri="{FF2B5EF4-FFF2-40B4-BE49-F238E27FC236}">
              <a16:creationId xmlns:a16="http://schemas.microsoft.com/office/drawing/2014/main" id="{2E621751-F70B-483D-855B-DE14052205D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41" name="Text Box 91">
          <a:extLst>
            <a:ext uri="{FF2B5EF4-FFF2-40B4-BE49-F238E27FC236}">
              <a16:creationId xmlns:a16="http://schemas.microsoft.com/office/drawing/2014/main" id="{7B0F1CF3-9DCA-4C31-BCC0-60F65D80935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42" name="Text Box 46">
          <a:extLst>
            <a:ext uri="{FF2B5EF4-FFF2-40B4-BE49-F238E27FC236}">
              <a16:creationId xmlns:a16="http://schemas.microsoft.com/office/drawing/2014/main" id="{68926587-99B0-45C9-905C-C0A4488E6140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43" name="Text Box 43">
          <a:extLst>
            <a:ext uri="{FF2B5EF4-FFF2-40B4-BE49-F238E27FC236}">
              <a16:creationId xmlns:a16="http://schemas.microsoft.com/office/drawing/2014/main" id="{50C8167B-1631-4677-918E-C0D08955347B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4" name="Text Box 68">
          <a:extLst>
            <a:ext uri="{FF2B5EF4-FFF2-40B4-BE49-F238E27FC236}">
              <a16:creationId xmlns:a16="http://schemas.microsoft.com/office/drawing/2014/main" id="{5AD6551B-7D8E-448A-92F8-4C9A536EFE5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5" name="Text Box 69">
          <a:extLst>
            <a:ext uri="{FF2B5EF4-FFF2-40B4-BE49-F238E27FC236}">
              <a16:creationId xmlns:a16="http://schemas.microsoft.com/office/drawing/2014/main" id="{280FE4E4-1B97-4CE9-BF35-45DC31F2630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6" name="Text Box 70">
          <a:extLst>
            <a:ext uri="{FF2B5EF4-FFF2-40B4-BE49-F238E27FC236}">
              <a16:creationId xmlns:a16="http://schemas.microsoft.com/office/drawing/2014/main" id="{DA7D8FBA-46FE-44A6-AF16-575ACC1D7AE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7" name="Text Box 71">
          <a:extLst>
            <a:ext uri="{FF2B5EF4-FFF2-40B4-BE49-F238E27FC236}">
              <a16:creationId xmlns:a16="http://schemas.microsoft.com/office/drawing/2014/main" id="{A1B91EBA-2054-4930-8BD2-D544592AA90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8" name="Text Box 72">
          <a:extLst>
            <a:ext uri="{FF2B5EF4-FFF2-40B4-BE49-F238E27FC236}">
              <a16:creationId xmlns:a16="http://schemas.microsoft.com/office/drawing/2014/main" id="{3AFCC002-9603-4AD9-AFBE-FFCA5D1CE3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49" name="Text Box 73">
          <a:extLst>
            <a:ext uri="{FF2B5EF4-FFF2-40B4-BE49-F238E27FC236}">
              <a16:creationId xmlns:a16="http://schemas.microsoft.com/office/drawing/2014/main" id="{AEA2014F-C509-4D19-96DC-D713813BD1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50" name="Text Box 46">
          <a:extLst>
            <a:ext uri="{FF2B5EF4-FFF2-40B4-BE49-F238E27FC236}">
              <a16:creationId xmlns:a16="http://schemas.microsoft.com/office/drawing/2014/main" id="{13157067-3DE8-41C3-9737-FA3DF304F3F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51" name="Text Box 43">
          <a:extLst>
            <a:ext uri="{FF2B5EF4-FFF2-40B4-BE49-F238E27FC236}">
              <a16:creationId xmlns:a16="http://schemas.microsoft.com/office/drawing/2014/main" id="{78039922-EB92-467E-B6F2-4888843C597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52" name="Text Box 46">
          <a:extLst>
            <a:ext uri="{FF2B5EF4-FFF2-40B4-BE49-F238E27FC236}">
              <a16:creationId xmlns:a16="http://schemas.microsoft.com/office/drawing/2014/main" id="{227AA621-3077-47C1-8643-18AEA872CBD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53" name="Text Box 43">
          <a:extLst>
            <a:ext uri="{FF2B5EF4-FFF2-40B4-BE49-F238E27FC236}">
              <a16:creationId xmlns:a16="http://schemas.microsoft.com/office/drawing/2014/main" id="{C89B1CA1-9E92-416E-8200-DFC48559511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4" name="Text Box 68">
          <a:extLst>
            <a:ext uri="{FF2B5EF4-FFF2-40B4-BE49-F238E27FC236}">
              <a16:creationId xmlns:a16="http://schemas.microsoft.com/office/drawing/2014/main" id="{4DF1BB29-F066-480A-886F-B971C1956B9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5" name="Text Box 69">
          <a:extLst>
            <a:ext uri="{FF2B5EF4-FFF2-40B4-BE49-F238E27FC236}">
              <a16:creationId xmlns:a16="http://schemas.microsoft.com/office/drawing/2014/main" id="{E20CA45E-C40D-47D2-8453-066BDA7F41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6" name="Text Box 70">
          <a:extLst>
            <a:ext uri="{FF2B5EF4-FFF2-40B4-BE49-F238E27FC236}">
              <a16:creationId xmlns:a16="http://schemas.microsoft.com/office/drawing/2014/main" id="{F7B4A7F8-90B2-4330-ACF3-C2C0C3A73A9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7" name="Text Box 71">
          <a:extLst>
            <a:ext uri="{FF2B5EF4-FFF2-40B4-BE49-F238E27FC236}">
              <a16:creationId xmlns:a16="http://schemas.microsoft.com/office/drawing/2014/main" id="{8361A190-E086-4A52-A9F0-A223A593A2F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8" name="Text Box 72">
          <a:extLst>
            <a:ext uri="{FF2B5EF4-FFF2-40B4-BE49-F238E27FC236}">
              <a16:creationId xmlns:a16="http://schemas.microsoft.com/office/drawing/2014/main" id="{ECCB0DEC-2B01-4490-B661-68F0BE07B2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59" name="Text Box 73">
          <a:extLst>
            <a:ext uri="{FF2B5EF4-FFF2-40B4-BE49-F238E27FC236}">
              <a16:creationId xmlns:a16="http://schemas.microsoft.com/office/drawing/2014/main" id="{98791254-21CE-4E75-BA02-BB6113E06E5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7D945244-2D7A-4682-A7E5-31D4DDAA704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61" name="Text Box 43">
          <a:extLst>
            <a:ext uri="{FF2B5EF4-FFF2-40B4-BE49-F238E27FC236}">
              <a16:creationId xmlns:a16="http://schemas.microsoft.com/office/drawing/2014/main" id="{6FC89AE5-ACCC-451E-8397-4CB90F5F9D8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62" name="Text Box 46">
          <a:extLst>
            <a:ext uri="{FF2B5EF4-FFF2-40B4-BE49-F238E27FC236}">
              <a16:creationId xmlns:a16="http://schemas.microsoft.com/office/drawing/2014/main" id="{AC5F4BFD-3717-47B8-8F5B-B37BE72C9A7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63" name="Text Box 43">
          <a:extLst>
            <a:ext uri="{FF2B5EF4-FFF2-40B4-BE49-F238E27FC236}">
              <a16:creationId xmlns:a16="http://schemas.microsoft.com/office/drawing/2014/main" id="{A598526A-8BB6-468E-8871-F6882D79C89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4" name="Text Box 68">
          <a:extLst>
            <a:ext uri="{FF2B5EF4-FFF2-40B4-BE49-F238E27FC236}">
              <a16:creationId xmlns:a16="http://schemas.microsoft.com/office/drawing/2014/main" id="{EFC81A94-207E-434E-8037-4BB15F3035A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5" name="Text Box 69">
          <a:extLst>
            <a:ext uri="{FF2B5EF4-FFF2-40B4-BE49-F238E27FC236}">
              <a16:creationId xmlns:a16="http://schemas.microsoft.com/office/drawing/2014/main" id="{EFC0F62F-EB9E-4E98-A45A-6B66F3C136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6" name="Text Box 70">
          <a:extLst>
            <a:ext uri="{FF2B5EF4-FFF2-40B4-BE49-F238E27FC236}">
              <a16:creationId xmlns:a16="http://schemas.microsoft.com/office/drawing/2014/main" id="{DB578F93-EEDB-4C62-B805-A8B85A9E184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7" name="Text Box 71">
          <a:extLst>
            <a:ext uri="{FF2B5EF4-FFF2-40B4-BE49-F238E27FC236}">
              <a16:creationId xmlns:a16="http://schemas.microsoft.com/office/drawing/2014/main" id="{DF7837EB-D7F4-420D-A524-0A77DE1E63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8" name="Text Box 72">
          <a:extLst>
            <a:ext uri="{FF2B5EF4-FFF2-40B4-BE49-F238E27FC236}">
              <a16:creationId xmlns:a16="http://schemas.microsoft.com/office/drawing/2014/main" id="{F3D5359F-C20B-496D-B4EB-488EB687EE0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469" name="Text Box 73">
          <a:extLst>
            <a:ext uri="{FF2B5EF4-FFF2-40B4-BE49-F238E27FC236}">
              <a16:creationId xmlns:a16="http://schemas.microsoft.com/office/drawing/2014/main" id="{68A615E7-B714-4575-B61E-8C644B7183F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70" name="Text Box 46">
          <a:extLst>
            <a:ext uri="{FF2B5EF4-FFF2-40B4-BE49-F238E27FC236}">
              <a16:creationId xmlns:a16="http://schemas.microsoft.com/office/drawing/2014/main" id="{57D3B01D-8460-4CD8-8467-9932CCCCF6B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71" name="Text Box 43">
          <a:extLst>
            <a:ext uri="{FF2B5EF4-FFF2-40B4-BE49-F238E27FC236}">
              <a16:creationId xmlns:a16="http://schemas.microsoft.com/office/drawing/2014/main" id="{75E6A217-BBFA-4096-811F-FC05B6466C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72" name="Text Box 46">
          <a:extLst>
            <a:ext uri="{FF2B5EF4-FFF2-40B4-BE49-F238E27FC236}">
              <a16:creationId xmlns:a16="http://schemas.microsoft.com/office/drawing/2014/main" id="{39EED287-DAA1-4AD2-AB4D-6C3F0F5E30D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73" name="Text Box 43">
          <a:extLst>
            <a:ext uri="{FF2B5EF4-FFF2-40B4-BE49-F238E27FC236}">
              <a16:creationId xmlns:a16="http://schemas.microsoft.com/office/drawing/2014/main" id="{56076B9F-58B7-4613-A4F8-1B52295DA0C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838200</xdr:colOff>
      <xdr:row>223</xdr:row>
      <xdr:rowOff>0</xdr:rowOff>
    </xdr:from>
    <xdr:ext cx="0" cy="171450"/>
    <xdr:sp macro="" textlink="">
      <xdr:nvSpPr>
        <xdr:cNvPr id="5474" name="Text Box 10">
          <a:extLst>
            <a:ext uri="{FF2B5EF4-FFF2-40B4-BE49-F238E27FC236}">
              <a16:creationId xmlns:a16="http://schemas.microsoft.com/office/drawing/2014/main" id="{1CF2EA82-83AE-4FF8-9787-0E9DB16E08D9}"/>
            </a:ext>
          </a:extLst>
        </xdr:cNvPr>
        <xdr:cNvSpPr txBox="1">
          <a:spLocks noChangeArrowheads="1"/>
        </xdr:cNvSpPr>
      </xdr:nvSpPr>
      <xdr:spPr bwMode="auto">
        <a:xfrm>
          <a:off x="1104900" y="84677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75" name="Text Box 65">
          <a:extLst>
            <a:ext uri="{FF2B5EF4-FFF2-40B4-BE49-F238E27FC236}">
              <a16:creationId xmlns:a16="http://schemas.microsoft.com/office/drawing/2014/main" id="{EC5881AC-0660-4C59-A437-70A6C997CAA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76" name="Text Box 91">
          <a:extLst>
            <a:ext uri="{FF2B5EF4-FFF2-40B4-BE49-F238E27FC236}">
              <a16:creationId xmlns:a16="http://schemas.microsoft.com/office/drawing/2014/main" id="{A73E3C24-1408-490D-A2D4-048419E6E76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477" name="Text Box 65">
          <a:extLst>
            <a:ext uri="{FF2B5EF4-FFF2-40B4-BE49-F238E27FC236}">
              <a16:creationId xmlns:a16="http://schemas.microsoft.com/office/drawing/2014/main" id="{51665141-C43C-4D03-A4BE-28AAD7ADB1B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78" name="Text Box 46">
          <a:extLst>
            <a:ext uri="{FF2B5EF4-FFF2-40B4-BE49-F238E27FC236}">
              <a16:creationId xmlns:a16="http://schemas.microsoft.com/office/drawing/2014/main" id="{CBEFA1C9-0703-4AD2-95BD-DC218A13F569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479" name="Text Box 43">
          <a:extLst>
            <a:ext uri="{FF2B5EF4-FFF2-40B4-BE49-F238E27FC236}">
              <a16:creationId xmlns:a16="http://schemas.microsoft.com/office/drawing/2014/main" id="{18A2D1A9-919D-4ECA-B208-4BA1F4A83376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0" name="Text Box 68">
          <a:extLst>
            <a:ext uri="{FF2B5EF4-FFF2-40B4-BE49-F238E27FC236}">
              <a16:creationId xmlns:a16="http://schemas.microsoft.com/office/drawing/2014/main" id="{768F3822-492C-43ED-A059-681FDD2A827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1" name="Text Box 69">
          <a:extLst>
            <a:ext uri="{FF2B5EF4-FFF2-40B4-BE49-F238E27FC236}">
              <a16:creationId xmlns:a16="http://schemas.microsoft.com/office/drawing/2014/main" id="{21F0CB34-775E-4780-8986-1D68D51BD99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2" name="Text Box 70">
          <a:extLst>
            <a:ext uri="{FF2B5EF4-FFF2-40B4-BE49-F238E27FC236}">
              <a16:creationId xmlns:a16="http://schemas.microsoft.com/office/drawing/2014/main" id="{6846E239-66E6-4CA2-B058-A9546CE9E9B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3" name="Text Box 71">
          <a:extLst>
            <a:ext uri="{FF2B5EF4-FFF2-40B4-BE49-F238E27FC236}">
              <a16:creationId xmlns:a16="http://schemas.microsoft.com/office/drawing/2014/main" id="{94DDD684-467D-4382-BE0D-B225308C945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4" name="Text Box 72">
          <a:extLst>
            <a:ext uri="{FF2B5EF4-FFF2-40B4-BE49-F238E27FC236}">
              <a16:creationId xmlns:a16="http://schemas.microsoft.com/office/drawing/2014/main" id="{90C13662-F520-4F5A-9738-C7278F20776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85" name="Text Box 73">
          <a:extLst>
            <a:ext uri="{FF2B5EF4-FFF2-40B4-BE49-F238E27FC236}">
              <a16:creationId xmlns:a16="http://schemas.microsoft.com/office/drawing/2014/main" id="{76637C4B-BE99-4B9A-A726-DEBB9BFDA2D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86" name="Text Box 46">
          <a:extLst>
            <a:ext uri="{FF2B5EF4-FFF2-40B4-BE49-F238E27FC236}">
              <a16:creationId xmlns:a16="http://schemas.microsoft.com/office/drawing/2014/main" id="{28280E0D-BC31-4F82-9E2A-7F0F2D4B68B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87" name="Text Box 43">
          <a:extLst>
            <a:ext uri="{FF2B5EF4-FFF2-40B4-BE49-F238E27FC236}">
              <a16:creationId xmlns:a16="http://schemas.microsoft.com/office/drawing/2014/main" id="{55E1B974-F155-4DFF-B920-08023EB8C0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AD8189A0-3385-4847-B4F8-71960AC88EE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89" name="Text Box 43">
          <a:extLst>
            <a:ext uri="{FF2B5EF4-FFF2-40B4-BE49-F238E27FC236}">
              <a16:creationId xmlns:a16="http://schemas.microsoft.com/office/drawing/2014/main" id="{F6823F49-ADB5-4DBB-9374-386BF25885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0" name="Text Box 68">
          <a:extLst>
            <a:ext uri="{FF2B5EF4-FFF2-40B4-BE49-F238E27FC236}">
              <a16:creationId xmlns:a16="http://schemas.microsoft.com/office/drawing/2014/main" id="{788F729C-1781-40F8-88C0-D62A174DE4B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1" name="Text Box 69">
          <a:extLst>
            <a:ext uri="{FF2B5EF4-FFF2-40B4-BE49-F238E27FC236}">
              <a16:creationId xmlns:a16="http://schemas.microsoft.com/office/drawing/2014/main" id="{AA1FE784-9F6F-4BA9-A9B1-05E2B459BD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2" name="Text Box 70">
          <a:extLst>
            <a:ext uri="{FF2B5EF4-FFF2-40B4-BE49-F238E27FC236}">
              <a16:creationId xmlns:a16="http://schemas.microsoft.com/office/drawing/2014/main" id="{A6A67249-485B-49ED-8B26-7C9E0CF81DB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3" name="Text Box 71">
          <a:extLst>
            <a:ext uri="{FF2B5EF4-FFF2-40B4-BE49-F238E27FC236}">
              <a16:creationId xmlns:a16="http://schemas.microsoft.com/office/drawing/2014/main" id="{7B5718CB-DB1E-4948-BF37-B741E9D1D32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4" name="Text Box 72">
          <a:extLst>
            <a:ext uri="{FF2B5EF4-FFF2-40B4-BE49-F238E27FC236}">
              <a16:creationId xmlns:a16="http://schemas.microsoft.com/office/drawing/2014/main" id="{64A249EC-7387-4827-A73B-66FF7D1AAE8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495" name="Text Box 73">
          <a:extLst>
            <a:ext uri="{FF2B5EF4-FFF2-40B4-BE49-F238E27FC236}">
              <a16:creationId xmlns:a16="http://schemas.microsoft.com/office/drawing/2014/main" id="{4A42D5FB-9B92-4C0C-804F-A07A648AA44F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96" name="Text Box 46">
          <a:extLst>
            <a:ext uri="{FF2B5EF4-FFF2-40B4-BE49-F238E27FC236}">
              <a16:creationId xmlns:a16="http://schemas.microsoft.com/office/drawing/2014/main" id="{5BA6859E-8A8C-4361-8B1C-967862446A4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97" name="Text Box 43">
          <a:extLst>
            <a:ext uri="{FF2B5EF4-FFF2-40B4-BE49-F238E27FC236}">
              <a16:creationId xmlns:a16="http://schemas.microsoft.com/office/drawing/2014/main" id="{BB3F9CA5-1771-4018-A07C-58ABEA44DA8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98" name="Text Box 46">
          <a:extLst>
            <a:ext uri="{FF2B5EF4-FFF2-40B4-BE49-F238E27FC236}">
              <a16:creationId xmlns:a16="http://schemas.microsoft.com/office/drawing/2014/main" id="{EB53A00E-80B1-4B4E-B2FA-835662B5A5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499" name="Text Box 43">
          <a:extLst>
            <a:ext uri="{FF2B5EF4-FFF2-40B4-BE49-F238E27FC236}">
              <a16:creationId xmlns:a16="http://schemas.microsoft.com/office/drawing/2014/main" id="{D9676783-691B-464C-8B1D-5108B7C8A15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0" name="Text Box 68">
          <a:extLst>
            <a:ext uri="{FF2B5EF4-FFF2-40B4-BE49-F238E27FC236}">
              <a16:creationId xmlns:a16="http://schemas.microsoft.com/office/drawing/2014/main" id="{BF015FA9-ED3C-4249-B326-2B7D7EE7855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1" name="Text Box 69">
          <a:extLst>
            <a:ext uri="{FF2B5EF4-FFF2-40B4-BE49-F238E27FC236}">
              <a16:creationId xmlns:a16="http://schemas.microsoft.com/office/drawing/2014/main" id="{C936F5F5-8DBB-4F3C-8682-7C05866186E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2" name="Text Box 70">
          <a:extLst>
            <a:ext uri="{FF2B5EF4-FFF2-40B4-BE49-F238E27FC236}">
              <a16:creationId xmlns:a16="http://schemas.microsoft.com/office/drawing/2014/main" id="{4E571455-2335-431D-8D41-F55B240D91E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3" name="Text Box 71">
          <a:extLst>
            <a:ext uri="{FF2B5EF4-FFF2-40B4-BE49-F238E27FC236}">
              <a16:creationId xmlns:a16="http://schemas.microsoft.com/office/drawing/2014/main" id="{5D5062DC-8106-4EDC-965D-52829E76A34D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4" name="Text Box 72">
          <a:extLst>
            <a:ext uri="{FF2B5EF4-FFF2-40B4-BE49-F238E27FC236}">
              <a16:creationId xmlns:a16="http://schemas.microsoft.com/office/drawing/2014/main" id="{920373B9-FA77-4AA1-8FD5-9F39171A331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47625"/>
    <xdr:sp macro="" textlink="">
      <xdr:nvSpPr>
        <xdr:cNvPr id="5505" name="Text Box 73">
          <a:extLst>
            <a:ext uri="{FF2B5EF4-FFF2-40B4-BE49-F238E27FC236}">
              <a16:creationId xmlns:a16="http://schemas.microsoft.com/office/drawing/2014/main" id="{ACBA0D63-9CA8-47D4-9C4F-DE9B57E1336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06" name="Text Box 46">
          <a:extLst>
            <a:ext uri="{FF2B5EF4-FFF2-40B4-BE49-F238E27FC236}">
              <a16:creationId xmlns:a16="http://schemas.microsoft.com/office/drawing/2014/main" id="{9F241728-615C-4A07-9747-28BEBF36A88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07" name="Text Box 43">
          <a:extLst>
            <a:ext uri="{FF2B5EF4-FFF2-40B4-BE49-F238E27FC236}">
              <a16:creationId xmlns:a16="http://schemas.microsoft.com/office/drawing/2014/main" id="{6D503C2B-51E1-4C7E-82FB-CD3F2D0193BC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36479781-11DE-4835-B61E-D67C5D598DD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09" name="Text Box 43">
          <a:extLst>
            <a:ext uri="{FF2B5EF4-FFF2-40B4-BE49-F238E27FC236}">
              <a16:creationId xmlns:a16="http://schemas.microsoft.com/office/drawing/2014/main" id="{58C1097B-A2CB-4EA1-A3D0-48DFE43D2A3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510" name="Text Box 65">
          <a:extLst>
            <a:ext uri="{FF2B5EF4-FFF2-40B4-BE49-F238E27FC236}">
              <a16:creationId xmlns:a16="http://schemas.microsoft.com/office/drawing/2014/main" id="{AAA2207E-2061-42D1-B10E-6903D754F16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511" name="Text Box 91">
          <a:extLst>
            <a:ext uri="{FF2B5EF4-FFF2-40B4-BE49-F238E27FC236}">
              <a16:creationId xmlns:a16="http://schemas.microsoft.com/office/drawing/2014/main" id="{EDA0C8B4-01B0-4C9B-B8D1-B17BBCEF1A7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171450"/>
    <xdr:sp macro="" textlink="">
      <xdr:nvSpPr>
        <xdr:cNvPr id="5512" name="Text Box 65">
          <a:extLst>
            <a:ext uri="{FF2B5EF4-FFF2-40B4-BE49-F238E27FC236}">
              <a16:creationId xmlns:a16="http://schemas.microsoft.com/office/drawing/2014/main" id="{7EE4727D-82D0-4DE9-98E8-B94DF30BB31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513" name="Text Box 46">
          <a:extLst>
            <a:ext uri="{FF2B5EF4-FFF2-40B4-BE49-F238E27FC236}">
              <a16:creationId xmlns:a16="http://schemas.microsoft.com/office/drawing/2014/main" id="{4A7B647E-0A2A-47BD-97E4-7989622ED70A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223</xdr:row>
      <xdr:rowOff>0</xdr:rowOff>
    </xdr:from>
    <xdr:ext cx="76200" cy="171450"/>
    <xdr:sp macro="" textlink="">
      <xdr:nvSpPr>
        <xdr:cNvPr id="5514" name="Text Box 43">
          <a:extLst>
            <a:ext uri="{FF2B5EF4-FFF2-40B4-BE49-F238E27FC236}">
              <a16:creationId xmlns:a16="http://schemas.microsoft.com/office/drawing/2014/main" id="{71A62EF0-153A-44F4-B627-D29F01F795D0}"/>
            </a:ext>
          </a:extLst>
        </xdr:cNvPr>
        <xdr:cNvSpPr txBox="1">
          <a:spLocks noChangeArrowheads="1"/>
        </xdr:cNvSpPr>
      </xdr:nvSpPr>
      <xdr:spPr bwMode="auto">
        <a:xfrm>
          <a:off x="4676775" y="84677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5" name="Text Box 68">
          <a:extLst>
            <a:ext uri="{FF2B5EF4-FFF2-40B4-BE49-F238E27FC236}">
              <a16:creationId xmlns:a16="http://schemas.microsoft.com/office/drawing/2014/main" id="{910EAA05-A22B-43CC-AFE8-B0F7F3A320C9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6" name="Text Box 69">
          <a:extLst>
            <a:ext uri="{FF2B5EF4-FFF2-40B4-BE49-F238E27FC236}">
              <a16:creationId xmlns:a16="http://schemas.microsoft.com/office/drawing/2014/main" id="{D54C3285-96AC-47CA-A559-B0C6B4310AB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7" name="Text Box 70">
          <a:extLst>
            <a:ext uri="{FF2B5EF4-FFF2-40B4-BE49-F238E27FC236}">
              <a16:creationId xmlns:a16="http://schemas.microsoft.com/office/drawing/2014/main" id="{DD6F36BE-3B8B-4048-9D35-F2384C3C5AC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8" name="Text Box 71">
          <a:extLst>
            <a:ext uri="{FF2B5EF4-FFF2-40B4-BE49-F238E27FC236}">
              <a16:creationId xmlns:a16="http://schemas.microsoft.com/office/drawing/2014/main" id="{C6C1685D-9EC3-4655-8909-7CE391BE3CA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19" name="Text Box 72">
          <a:extLst>
            <a:ext uri="{FF2B5EF4-FFF2-40B4-BE49-F238E27FC236}">
              <a16:creationId xmlns:a16="http://schemas.microsoft.com/office/drawing/2014/main" id="{01D3E12C-7B28-4EB1-9E78-7E6BE1EE5B4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0" name="Text Box 73">
          <a:extLst>
            <a:ext uri="{FF2B5EF4-FFF2-40B4-BE49-F238E27FC236}">
              <a16:creationId xmlns:a16="http://schemas.microsoft.com/office/drawing/2014/main" id="{D613A031-98F2-4EFF-A69F-12143F2034D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21" name="Text Box 46">
          <a:extLst>
            <a:ext uri="{FF2B5EF4-FFF2-40B4-BE49-F238E27FC236}">
              <a16:creationId xmlns:a16="http://schemas.microsoft.com/office/drawing/2014/main" id="{8F191815-10F4-4898-A796-E0FFCB68AAF3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22" name="Text Box 43">
          <a:extLst>
            <a:ext uri="{FF2B5EF4-FFF2-40B4-BE49-F238E27FC236}">
              <a16:creationId xmlns:a16="http://schemas.microsoft.com/office/drawing/2014/main" id="{D8469C19-7428-4679-B132-6BB0C032D15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23" name="Text Box 46">
          <a:extLst>
            <a:ext uri="{FF2B5EF4-FFF2-40B4-BE49-F238E27FC236}">
              <a16:creationId xmlns:a16="http://schemas.microsoft.com/office/drawing/2014/main" id="{3A8160E1-B439-4AA0-B649-CBEBBB7BB1BE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24" name="Text Box 43">
          <a:extLst>
            <a:ext uri="{FF2B5EF4-FFF2-40B4-BE49-F238E27FC236}">
              <a16:creationId xmlns:a16="http://schemas.microsoft.com/office/drawing/2014/main" id="{BAD8120B-CD60-4A5A-8D19-F64A0088DA11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5" name="Text Box 68">
          <a:extLst>
            <a:ext uri="{FF2B5EF4-FFF2-40B4-BE49-F238E27FC236}">
              <a16:creationId xmlns:a16="http://schemas.microsoft.com/office/drawing/2014/main" id="{DDC9B430-5791-48B7-9D52-185756C09674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6" name="Text Box 69">
          <a:extLst>
            <a:ext uri="{FF2B5EF4-FFF2-40B4-BE49-F238E27FC236}">
              <a16:creationId xmlns:a16="http://schemas.microsoft.com/office/drawing/2014/main" id="{72BBD494-228F-4576-81AD-254DC59D9CA2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7" name="Text Box 70">
          <a:extLst>
            <a:ext uri="{FF2B5EF4-FFF2-40B4-BE49-F238E27FC236}">
              <a16:creationId xmlns:a16="http://schemas.microsoft.com/office/drawing/2014/main" id="{8F77BF58-CD82-48C0-BC65-C3007B66CF5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8" name="Text Box 71">
          <a:extLst>
            <a:ext uri="{FF2B5EF4-FFF2-40B4-BE49-F238E27FC236}">
              <a16:creationId xmlns:a16="http://schemas.microsoft.com/office/drawing/2014/main" id="{335FA42C-33F2-4CE6-8F6E-9ADE0F33232B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29" name="Text Box 72">
          <a:extLst>
            <a:ext uri="{FF2B5EF4-FFF2-40B4-BE49-F238E27FC236}">
              <a16:creationId xmlns:a16="http://schemas.microsoft.com/office/drawing/2014/main" id="{BD2698E2-5A53-41CC-9E19-9A670B2CD0C0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66675"/>
    <xdr:sp macro="" textlink="">
      <xdr:nvSpPr>
        <xdr:cNvPr id="5530" name="Text Box 73">
          <a:extLst>
            <a:ext uri="{FF2B5EF4-FFF2-40B4-BE49-F238E27FC236}">
              <a16:creationId xmlns:a16="http://schemas.microsoft.com/office/drawing/2014/main" id="{2D0D5D8B-31A2-4954-8613-CE8A1389989A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31" name="Text Box 46">
          <a:extLst>
            <a:ext uri="{FF2B5EF4-FFF2-40B4-BE49-F238E27FC236}">
              <a16:creationId xmlns:a16="http://schemas.microsoft.com/office/drawing/2014/main" id="{32817FD4-20E4-48F1-A6A9-0025CFEDE285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32" name="Text Box 43">
          <a:extLst>
            <a:ext uri="{FF2B5EF4-FFF2-40B4-BE49-F238E27FC236}">
              <a16:creationId xmlns:a16="http://schemas.microsoft.com/office/drawing/2014/main" id="{31AE3293-6167-4F05-B3D4-62B73B45F9D7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33" name="Text Box 46">
          <a:extLst>
            <a:ext uri="{FF2B5EF4-FFF2-40B4-BE49-F238E27FC236}">
              <a16:creationId xmlns:a16="http://schemas.microsoft.com/office/drawing/2014/main" id="{DF2A339D-36F4-45F3-B224-7B77E322A5D8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76200" cy="28575"/>
    <xdr:sp macro="" textlink="">
      <xdr:nvSpPr>
        <xdr:cNvPr id="5534" name="Text Box 43">
          <a:extLst>
            <a:ext uri="{FF2B5EF4-FFF2-40B4-BE49-F238E27FC236}">
              <a16:creationId xmlns:a16="http://schemas.microsoft.com/office/drawing/2014/main" id="{C93B2DAA-B19E-46A5-A566-E535E6EE7046}"/>
            </a:ext>
          </a:extLst>
        </xdr:cNvPr>
        <xdr:cNvSpPr txBox="1">
          <a:spLocks noChangeArrowheads="1"/>
        </xdr:cNvSpPr>
      </xdr:nvSpPr>
      <xdr:spPr bwMode="auto">
        <a:xfrm>
          <a:off x="3933825" y="8467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35" name="Text Box 68">
          <a:extLst>
            <a:ext uri="{FF2B5EF4-FFF2-40B4-BE49-F238E27FC236}">
              <a16:creationId xmlns:a16="http://schemas.microsoft.com/office/drawing/2014/main" id="{94A3B350-3E51-49AD-987D-55B459F78EC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36" name="Text Box 69">
          <a:extLst>
            <a:ext uri="{FF2B5EF4-FFF2-40B4-BE49-F238E27FC236}">
              <a16:creationId xmlns:a16="http://schemas.microsoft.com/office/drawing/2014/main" id="{5D084E5B-BD77-40DD-90F2-ED2D541FA1C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37" name="Text Box 70">
          <a:extLst>
            <a:ext uri="{FF2B5EF4-FFF2-40B4-BE49-F238E27FC236}">
              <a16:creationId xmlns:a16="http://schemas.microsoft.com/office/drawing/2014/main" id="{1EA0100C-C01A-4676-B28A-D055F946674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38" name="Text Box 71">
          <a:extLst>
            <a:ext uri="{FF2B5EF4-FFF2-40B4-BE49-F238E27FC236}">
              <a16:creationId xmlns:a16="http://schemas.microsoft.com/office/drawing/2014/main" id="{3F85C14A-342D-4731-9709-950AE17BBB3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39" name="Text Box 72">
          <a:extLst>
            <a:ext uri="{FF2B5EF4-FFF2-40B4-BE49-F238E27FC236}">
              <a16:creationId xmlns:a16="http://schemas.microsoft.com/office/drawing/2014/main" id="{D28C8D87-1DFA-4135-833D-5A1B8029C3B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40" name="Text Box 73">
          <a:extLst>
            <a:ext uri="{FF2B5EF4-FFF2-40B4-BE49-F238E27FC236}">
              <a16:creationId xmlns:a16="http://schemas.microsoft.com/office/drawing/2014/main" id="{7CD797B4-C21B-4BCC-B22C-EFE55847D1A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41" name="Text Box 46">
          <a:extLst>
            <a:ext uri="{FF2B5EF4-FFF2-40B4-BE49-F238E27FC236}">
              <a16:creationId xmlns:a16="http://schemas.microsoft.com/office/drawing/2014/main" id="{EB4F9912-AB9E-4221-8E9D-8A255873995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42" name="Text Box 43">
          <a:extLst>
            <a:ext uri="{FF2B5EF4-FFF2-40B4-BE49-F238E27FC236}">
              <a16:creationId xmlns:a16="http://schemas.microsoft.com/office/drawing/2014/main" id="{C9C6EB3B-BABF-41CA-BEDB-D38C064E39A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43" name="Text Box 46">
          <a:extLst>
            <a:ext uri="{FF2B5EF4-FFF2-40B4-BE49-F238E27FC236}">
              <a16:creationId xmlns:a16="http://schemas.microsoft.com/office/drawing/2014/main" id="{0542E8AA-ACD9-48F0-A037-B6801884725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44" name="Text Box 43">
          <a:extLst>
            <a:ext uri="{FF2B5EF4-FFF2-40B4-BE49-F238E27FC236}">
              <a16:creationId xmlns:a16="http://schemas.microsoft.com/office/drawing/2014/main" id="{A7513429-2F04-4705-9243-381901619BE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545" name="Text Box 10">
          <a:extLst>
            <a:ext uri="{FF2B5EF4-FFF2-40B4-BE49-F238E27FC236}">
              <a16:creationId xmlns:a16="http://schemas.microsoft.com/office/drawing/2014/main" id="{7A37414B-A16F-48E2-85AD-BC3C6431085B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546" name="Text Box 11">
          <a:extLst>
            <a:ext uri="{FF2B5EF4-FFF2-40B4-BE49-F238E27FC236}">
              <a16:creationId xmlns:a16="http://schemas.microsoft.com/office/drawing/2014/main" id="{1EC702D1-BDCC-43EB-9CE3-8B69F8EA1E1F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47" name="Text Box 65">
          <a:extLst>
            <a:ext uri="{FF2B5EF4-FFF2-40B4-BE49-F238E27FC236}">
              <a16:creationId xmlns:a16="http://schemas.microsoft.com/office/drawing/2014/main" id="{99765B78-D443-430E-B3A2-B4AFF18C2EA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48" name="Text Box 91">
          <a:extLst>
            <a:ext uri="{FF2B5EF4-FFF2-40B4-BE49-F238E27FC236}">
              <a16:creationId xmlns:a16="http://schemas.microsoft.com/office/drawing/2014/main" id="{7096E703-AC54-43B4-8563-9CACB1BFA8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49" name="Text Box 65">
          <a:extLst>
            <a:ext uri="{FF2B5EF4-FFF2-40B4-BE49-F238E27FC236}">
              <a16:creationId xmlns:a16="http://schemas.microsoft.com/office/drawing/2014/main" id="{6DAC6FD2-6218-4062-974D-88DC085224A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50" name="Text Box 91">
          <a:extLst>
            <a:ext uri="{FF2B5EF4-FFF2-40B4-BE49-F238E27FC236}">
              <a16:creationId xmlns:a16="http://schemas.microsoft.com/office/drawing/2014/main" id="{A3384A23-CE47-4418-966B-856736F93D1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551" name="Text Box 46">
          <a:extLst>
            <a:ext uri="{FF2B5EF4-FFF2-40B4-BE49-F238E27FC236}">
              <a16:creationId xmlns:a16="http://schemas.microsoft.com/office/drawing/2014/main" id="{EC47C1BE-6B33-47D9-99A7-A33C583D407C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552" name="Text Box 43">
          <a:extLst>
            <a:ext uri="{FF2B5EF4-FFF2-40B4-BE49-F238E27FC236}">
              <a16:creationId xmlns:a16="http://schemas.microsoft.com/office/drawing/2014/main" id="{50B52A2B-4A8A-4A2F-A06F-DE3265021D65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3" name="Text Box 68">
          <a:extLst>
            <a:ext uri="{FF2B5EF4-FFF2-40B4-BE49-F238E27FC236}">
              <a16:creationId xmlns:a16="http://schemas.microsoft.com/office/drawing/2014/main" id="{30FDEEE0-BF65-400F-AA39-F27064DDAA2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4" name="Text Box 69">
          <a:extLst>
            <a:ext uri="{FF2B5EF4-FFF2-40B4-BE49-F238E27FC236}">
              <a16:creationId xmlns:a16="http://schemas.microsoft.com/office/drawing/2014/main" id="{12CA9E2D-54EF-4934-8C04-F3C342F4B1C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5" name="Text Box 70">
          <a:extLst>
            <a:ext uri="{FF2B5EF4-FFF2-40B4-BE49-F238E27FC236}">
              <a16:creationId xmlns:a16="http://schemas.microsoft.com/office/drawing/2014/main" id="{3BBA29AA-9A25-44AA-A08E-9DC6B33F556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6" name="Text Box 71">
          <a:extLst>
            <a:ext uri="{FF2B5EF4-FFF2-40B4-BE49-F238E27FC236}">
              <a16:creationId xmlns:a16="http://schemas.microsoft.com/office/drawing/2014/main" id="{20BEE95A-F0C5-47C2-9EB7-9885E83AAE8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7" name="Text Box 72">
          <a:extLst>
            <a:ext uri="{FF2B5EF4-FFF2-40B4-BE49-F238E27FC236}">
              <a16:creationId xmlns:a16="http://schemas.microsoft.com/office/drawing/2014/main" id="{89580B05-6106-4F2D-BED7-2234E96C42B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58" name="Text Box 73">
          <a:extLst>
            <a:ext uri="{FF2B5EF4-FFF2-40B4-BE49-F238E27FC236}">
              <a16:creationId xmlns:a16="http://schemas.microsoft.com/office/drawing/2014/main" id="{E321578F-2503-4731-B64B-C27F6F4752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59" name="Text Box 46">
          <a:extLst>
            <a:ext uri="{FF2B5EF4-FFF2-40B4-BE49-F238E27FC236}">
              <a16:creationId xmlns:a16="http://schemas.microsoft.com/office/drawing/2014/main" id="{EEAFD972-1D46-4F6D-9AF7-CC39CAFDC20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60" name="Text Box 43">
          <a:extLst>
            <a:ext uri="{FF2B5EF4-FFF2-40B4-BE49-F238E27FC236}">
              <a16:creationId xmlns:a16="http://schemas.microsoft.com/office/drawing/2014/main" id="{EBB2B5A0-C328-44AF-A7B8-4B34F3AFB8F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61" name="Text Box 46">
          <a:extLst>
            <a:ext uri="{FF2B5EF4-FFF2-40B4-BE49-F238E27FC236}">
              <a16:creationId xmlns:a16="http://schemas.microsoft.com/office/drawing/2014/main" id="{AE61CBF6-918F-4079-9BEE-6F9C9F12507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62" name="Text Box 43">
          <a:extLst>
            <a:ext uri="{FF2B5EF4-FFF2-40B4-BE49-F238E27FC236}">
              <a16:creationId xmlns:a16="http://schemas.microsoft.com/office/drawing/2014/main" id="{76B79AF9-6459-4140-97C8-A1AA768C672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3" name="Text Box 68">
          <a:extLst>
            <a:ext uri="{FF2B5EF4-FFF2-40B4-BE49-F238E27FC236}">
              <a16:creationId xmlns:a16="http://schemas.microsoft.com/office/drawing/2014/main" id="{6281FF35-D5FE-4ABE-AA4D-5C16C1313D5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4" name="Text Box 69">
          <a:extLst>
            <a:ext uri="{FF2B5EF4-FFF2-40B4-BE49-F238E27FC236}">
              <a16:creationId xmlns:a16="http://schemas.microsoft.com/office/drawing/2014/main" id="{68644A0C-6283-424D-91FF-F1B623C6997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5" name="Text Box 70">
          <a:extLst>
            <a:ext uri="{FF2B5EF4-FFF2-40B4-BE49-F238E27FC236}">
              <a16:creationId xmlns:a16="http://schemas.microsoft.com/office/drawing/2014/main" id="{47B710BF-6DCC-4C7E-A680-BC1B7FB6A55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6" name="Text Box 71">
          <a:extLst>
            <a:ext uri="{FF2B5EF4-FFF2-40B4-BE49-F238E27FC236}">
              <a16:creationId xmlns:a16="http://schemas.microsoft.com/office/drawing/2014/main" id="{7E87897F-9197-49AE-9720-1EF29115EC3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7" name="Text Box 72">
          <a:extLst>
            <a:ext uri="{FF2B5EF4-FFF2-40B4-BE49-F238E27FC236}">
              <a16:creationId xmlns:a16="http://schemas.microsoft.com/office/drawing/2014/main" id="{BAFFC948-86F6-4168-8EEE-DCDAE5EAC70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68" name="Text Box 73">
          <a:extLst>
            <a:ext uri="{FF2B5EF4-FFF2-40B4-BE49-F238E27FC236}">
              <a16:creationId xmlns:a16="http://schemas.microsoft.com/office/drawing/2014/main" id="{A0768A6F-AD2B-40E9-9B84-77E4A4E8DBF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69" name="Text Box 46">
          <a:extLst>
            <a:ext uri="{FF2B5EF4-FFF2-40B4-BE49-F238E27FC236}">
              <a16:creationId xmlns:a16="http://schemas.microsoft.com/office/drawing/2014/main" id="{E52FCAD3-B3E0-4B52-AD86-17A56851BD6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70" name="Text Box 43">
          <a:extLst>
            <a:ext uri="{FF2B5EF4-FFF2-40B4-BE49-F238E27FC236}">
              <a16:creationId xmlns:a16="http://schemas.microsoft.com/office/drawing/2014/main" id="{9656AF91-A6A7-4962-B690-16C54C686B1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71" name="Text Box 46">
          <a:extLst>
            <a:ext uri="{FF2B5EF4-FFF2-40B4-BE49-F238E27FC236}">
              <a16:creationId xmlns:a16="http://schemas.microsoft.com/office/drawing/2014/main" id="{6980EA58-B373-4DB3-BD31-C1F1D76D98F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72" name="Text Box 43">
          <a:extLst>
            <a:ext uri="{FF2B5EF4-FFF2-40B4-BE49-F238E27FC236}">
              <a16:creationId xmlns:a16="http://schemas.microsoft.com/office/drawing/2014/main" id="{B06AB6E5-4EA4-4E74-8C95-4F82CC5F1DB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3" name="Text Box 68">
          <a:extLst>
            <a:ext uri="{FF2B5EF4-FFF2-40B4-BE49-F238E27FC236}">
              <a16:creationId xmlns:a16="http://schemas.microsoft.com/office/drawing/2014/main" id="{D33F313C-331D-4B68-913F-3C6929BED2E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4" name="Text Box 69">
          <a:extLst>
            <a:ext uri="{FF2B5EF4-FFF2-40B4-BE49-F238E27FC236}">
              <a16:creationId xmlns:a16="http://schemas.microsoft.com/office/drawing/2014/main" id="{A45D19E5-ED48-4B16-A073-95070C98D17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5" name="Text Box 70">
          <a:extLst>
            <a:ext uri="{FF2B5EF4-FFF2-40B4-BE49-F238E27FC236}">
              <a16:creationId xmlns:a16="http://schemas.microsoft.com/office/drawing/2014/main" id="{054258DB-2FB7-4DF4-8E62-320974E70D1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6" name="Text Box 71">
          <a:extLst>
            <a:ext uri="{FF2B5EF4-FFF2-40B4-BE49-F238E27FC236}">
              <a16:creationId xmlns:a16="http://schemas.microsoft.com/office/drawing/2014/main" id="{B689BC22-A82C-450E-8A4E-90449224741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7" name="Text Box 72">
          <a:extLst>
            <a:ext uri="{FF2B5EF4-FFF2-40B4-BE49-F238E27FC236}">
              <a16:creationId xmlns:a16="http://schemas.microsoft.com/office/drawing/2014/main" id="{F9FD78F1-5AC7-43EE-B45C-C5D741E9413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578" name="Text Box 73">
          <a:extLst>
            <a:ext uri="{FF2B5EF4-FFF2-40B4-BE49-F238E27FC236}">
              <a16:creationId xmlns:a16="http://schemas.microsoft.com/office/drawing/2014/main" id="{D5DD0E59-4D96-4234-BF70-387E2429B7C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79" name="Text Box 46">
          <a:extLst>
            <a:ext uri="{FF2B5EF4-FFF2-40B4-BE49-F238E27FC236}">
              <a16:creationId xmlns:a16="http://schemas.microsoft.com/office/drawing/2014/main" id="{845E8EA9-8E12-4D2B-BE7D-3AD66BB8DAC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80" name="Text Box 43">
          <a:extLst>
            <a:ext uri="{FF2B5EF4-FFF2-40B4-BE49-F238E27FC236}">
              <a16:creationId xmlns:a16="http://schemas.microsoft.com/office/drawing/2014/main" id="{9F505FEA-5790-4AF5-855A-6A5E83D2EE0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81" name="Text Box 46">
          <a:extLst>
            <a:ext uri="{FF2B5EF4-FFF2-40B4-BE49-F238E27FC236}">
              <a16:creationId xmlns:a16="http://schemas.microsoft.com/office/drawing/2014/main" id="{CB9092DE-8B1A-4739-8695-992293F4127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82" name="Text Box 43">
          <a:extLst>
            <a:ext uri="{FF2B5EF4-FFF2-40B4-BE49-F238E27FC236}">
              <a16:creationId xmlns:a16="http://schemas.microsoft.com/office/drawing/2014/main" id="{645F267F-C42D-479E-A610-6D0567DB031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583" name="Text Box 10">
          <a:extLst>
            <a:ext uri="{FF2B5EF4-FFF2-40B4-BE49-F238E27FC236}">
              <a16:creationId xmlns:a16="http://schemas.microsoft.com/office/drawing/2014/main" id="{BF7225D0-6397-4AD7-92CA-D57529CD2256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584" name="Text Box 11">
          <a:extLst>
            <a:ext uri="{FF2B5EF4-FFF2-40B4-BE49-F238E27FC236}">
              <a16:creationId xmlns:a16="http://schemas.microsoft.com/office/drawing/2014/main" id="{2D35B24C-6ABF-499A-9C8B-731E508743D3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85" name="Text Box 65">
          <a:extLst>
            <a:ext uri="{FF2B5EF4-FFF2-40B4-BE49-F238E27FC236}">
              <a16:creationId xmlns:a16="http://schemas.microsoft.com/office/drawing/2014/main" id="{8B64DD36-DC56-47D5-AC05-DE664E673DC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86" name="Text Box 91">
          <a:extLst>
            <a:ext uri="{FF2B5EF4-FFF2-40B4-BE49-F238E27FC236}">
              <a16:creationId xmlns:a16="http://schemas.microsoft.com/office/drawing/2014/main" id="{F11E9A75-965B-4E22-9787-5D93DB108F1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87" name="Text Box 65">
          <a:extLst>
            <a:ext uri="{FF2B5EF4-FFF2-40B4-BE49-F238E27FC236}">
              <a16:creationId xmlns:a16="http://schemas.microsoft.com/office/drawing/2014/main" id="{412A2E9F-0409-4C2B-939C-E3767A18044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588" name="Text Box 91">
          <a:extLst>
            <a:ext uri="{FF2B5EF4-FFF2-40B4-BE49-F238E27FC236}">
              <a16:creationId xmlns:a16="http://schemas.microsoft.com/office/drawing/2014/main" id="{82C111F5-73AD-4CC0-9C84-503408C2521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589" name="Text Box 46">
          <a:extLst>
            <a:ext uri="{FF2B5EF4-FFF2-40B4-BE49-F238E27FC236}">
              <a16:creationId xmlns:a16="http://schemas.microsoft.com/office/drawing/2014/main" id="{FA170BF6-EDB3-4509-977C-E098489D10C2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590" name="Text Box 43">
          <a:extLst>
            <a:ext uri="{FF2B5EF4-FFF2-40B4-BE49-F238E27FC236}">
              <a16:creationId xmlns:a16="http://schemas.microsoft.com/office/drawing/2014/main" id="{EB81DDA2-F320-48B3-8A98-3399CA7D8964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1" name="Text Box 68">
          <a:extLst>
            <a:ext uri="{FF2B5EF4-FFF2-40B4-BE49-F238E27FC236}">
              <a16:creationId xmlns:a16="http://schemas.microsoft.com/office/drawing/2014/main" id="{6C11598C-E51A-4D65-B558-A2B279142D1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2" name="Text Box 69">
          <a:extLst>
            <a:ext uri="{FF2B5EF4-FFF2-40B4-BE49-F238E27FC236}">
              <a16:creationId xmlns:a16="http://schemas.microsoft.com/office/drawing/2014/main" id="{EE08E9A1-577C-41C6-B7B8-2A394A5A880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3" name="Text Box 70">
          <a:extLst>
            <a:ext uri="{FF2B5EF4-FFF2-40B4-BE49-F238E27FC236}">
              <a16:creationId xmlns:a16="http://schemas.microsoft.com/office/drawing/2014/main" id="{8905E7B8-50C1-47A5-88FB-BEF9CE88A74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4" name="Text Box 71">
          <a:extLst>
            <a:ext uri="{FF2B5EF4-FFF2-40B4-BE49-F238E27FC236}">
              <a16:creationId xmlns:a16="http://schemas.microsoft.com/office/drawing/2014/main" id="{BB98DBAE-0DB1-4F62-ACA5-FE635E63C52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5" name="Text Box 72">
          <a:extLst>
            <a:ext uri="{FF2B5EF4-FFF2-40B4-BE49-F238E27FC236}">
              <a16:creationId xmlns:a16="http://schemas.microsoft.com/office/drawing/2014/main" id="{C1DC943A-6793-4884-942D-21C104B0667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596" name="Text Box 73">
          <a:extLst>
            <a:ext uri="{FF2B5EF4-FFF2-40B4-BE49-F238E27FC236}">
              <a16:creationId xmlns:a16="http://schemas.microsoft.com/office/drawing/2014/main" id="{4B4C35B7-AB5F-4758-8627-3CCDC15D144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97" name="Text Box 46">
          <a:extLst>
            <a:ext uri="{FF2B5EF4-FFF2-40B4-BE49-F238E27FC236}">
              <a16:creationId xmlns:a16="http://schemas.microsoft.com/office/drawing/2014/main" id="{DC871CA8-A5CF-4807-A77E-FE3DEA6CAD6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98" name="Text Box 43">
          <a:extLst>
            <a:ext uri="{FF2B5EF4-FFF2-40B4-BE49-F238E27FC236}">
              <a16:creationId xmlns:a16="http://schemas.microsoft.com/office/drawing/2014/main" id="{B56C78F1-E299-480A-8832-A4E1984055C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599" name="Text Box 46">
          <a:extLst>
            <a:ext uri="{FF2B5EF4-FFF2-40B4-BE49-F238E27FC236}">
              <a16:creationId xmlns:a16="http://schemas.microsoft.com/office/drawing/2014/main" id="{1C0300BA-23B0-4349-86B8-D7485260B85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00" name="Text Box 43">
          <a:extLst>
            <a:ext uri="{FF2B5EF4-FFF2-40B4-BE49-F238E27FC236}">
              <a16:creationId xmlns:a16="http://schemas.microsoft.com/office/drawing/2014/main" id="{EBE2386D-24D9-45F3-AE72-0796EF4307D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1" name="Text Box 68">
          <a:extLst>
            <a:ext uri="{FF2B5EF4-FFF2-40B4-BE49-F238E27FC236}">
              <a16:creationId xmlns:a16="http://schemas.microsoft.com/office/drawing/2014/main" id="{4C909D9C-6BC4-4416-890F-5464A952B1A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2" name="Text Box 69">
          <a:extLst>
            <a:ext uri="{FF2B5EF4-FFF2-40B4-BE49-F238E27FC236}">
              <a16:creationId xmlns:a16="http://schemas.microsoft.com/office/drawing/2014/main" id="{A9186FC1-55FF-4C6B-90D3-4FCF227F505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3" name="Text Box 70">
          <a:extLst>
            <a:ext uri="{FF2B5EF4-FFF2-40B4-BE49-F238E27FC236}">
              <a16:creationId xmlns:a16="http://schemas.microsoft.com/office/drawing/2014/main" id="{8F0712C8-E28C-479E-AA80-BF4A3CBE7DE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4" name="Text Box 71">
          <a:extLst>
            <a:ext uri="{FF2B5EF4-FFF2-40B4-BE49-F238E27FC236}">
              <a16:creationId xmlns:a16="http://schemas.microsoft.com/office/drawing/2014/main" id="{E59E4B66-C0C1-49F0-9E5A-A027A518A7F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5" name="Text Box 72">
          <a:extLst>
            <a:ext uri="{FF2B5EF4-FFF2-40B4-BE49-F238E27FC236}">
              <a16:creationId xmlns:a16="http://schemas.microsoft.com/office/drawing/2014/main" id="{F616F60E-D78E-400A-A199-F20AF6794CC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06" name="Text Box 73">
          <a:extLst>
            <a:ext uri="{FF2B5EF4-FFF2-40B4-BE49-F238E27FC236}">
              <a16:creationId xmlns:a16="http://schemas.microsoft.com/office/drawing/2014/main" id="{8CB799B4-977E-4E2F-8A26-0097A7F2175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07" name="Text Box 46">
          <a:extLst>
            <a:ext uri="{FF2B5EF4-FFF2-40B4-BE49-F238E27FC236}">
              <a16:creationId xmlns:a16="http://schemas.microsoft.com/office/drawing/2014/main" id="{341F410A-1841-4B0B-A2AC-E3C8D20CBE9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08" name="Text Box 43">
          <a:extLst>
            <a:ext uri="{FF2B5EF4-FFF2-40B4-BE49-F238E27FC236}">
              <a16:creationId xmlns:a16="http://schemas.microsoft.com/office/drawing/2014/main" id="{B8A5E590-1F92-4A79-B099-111B43ACFF7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09" name="Text Box 46">
          <a:extLst>
            <a:ext uri="{FF2B5EF4-FFF2-40B4-BE49-F238E27FC236}">
              <a16:creationId xmlns:a16="http://schemas.microsoft.com/office/drawing/2014/main" id="{CC635698-5DB0-48F7-905F-6D13D8D896D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10" name="Text Box 43">
          <a:extLst>
            <a:ext uri="{FF2B5EF4-FFF2-40B4-BE49-F238E27FC236}">
              <a16:creationId xmlns:a16="http://schemas.microsoft.com/office/drawing/2014/main" id="{AAF63705-B0BC-45CD-987B-9D9DF8B0DDF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1" name="Text Box 68">
          <a:extLst>
            <a:ext uri="{FF2B5EF4-FFF2-40B4-BE49-F238E27FC236}">
              <a16:creationId xmlns:a16="http://schemas.microsoft.com/office/drawing/2014/main" id="{EA92D2AD-B36A-4209-B2AF-09B5C779EC9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2" name="Text Box 69">
          <a:extLst>
            <a:ext uri="{FF2B5EF4-FFF2-40B4-BE49-F238E27FC236}">
              <a16:creationId xmlns:a16="http://schemas.microsoft.com/office/drawing/2014/main" id="{19CCC6A9-DCEF-46CA-A7F9-3C6B27C9B85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3" name="Text Box 70">
          <a:extLst>
            <a:ext uri="{FF2B5EF4-FFF2-40B4-BE49-F238E27FC236}">
              <a16:creationId xmlns:a16="http://schemas.microsoft.com/office/drawing/2014/main" id="{F1BD529E-6C3B-4655-9581-E4335BAB33A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4" name="Text Box 71">
          <a:extLst>
            <a:ext uri="{FF2B5EF4-FFF2-40B4-BE49-F238E27FC236}">
              <a16:creationId xmlns:a16="http://schemas.microsoft.com/office/drawing/2014/main" id="{D3A09041-F5A3-44F2-BD25-51DFAF00FE6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5" name="Text Box 72">
          <a:extLst>
            <a:ext uri="{FF2B5EF4-FFF2-40B4-BE49-F238E27FC236}">
              <a16:creationId xmlns:a16="http://schemas.microsoft.com/office/drawing/2014/main" id="{985C423C-FAE9-4B0F-B9C0-011909BE86C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16" name="Text Box 73">
          <a:extLst>
            <a:ext uri="{FF2B5EF4-FFF2-40B4-BE49-F238E27FC236}">
              <a16:creationId xmlns:a16="http://schemas.microsoft.com/office/drawing/2014/main" id="{9334C2AD-E079-41D9-BAA0-BF0A9960FAB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17" name="Text Box 46">
          <a:extLst>
            <a:ext uri="{FF2B5EF4-FFF2-40B4-BE49-F238E27FC236}">
              <a16:creationId xmlns:a16="http://schemas.microsoft.com/office/drawing/2014/main" id="{C8BF22A5-B918-4A11-B59E-5F5D77F187B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18" name="Text Box 43">
          <a:extLst>
            <a:ext uri="{FF2B5EF4-FFF2-40B4-BE49-F238E27FC236}">
              <a16:creationId xmlns:a16="http://schemas.microsoft.com/office/drawing/2014/main" id="{0B9CB272-E872-4F35-809D-9E4D53F6A71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19" name="Text Box 46">
          <a:extLst>
            <a:ext uri="{FF2B5EF4-FFF2-40B4-BE49-F238E27FC236}">
              <a16:creationId xmlns:a16="http://schemas.microsoft.com/office/drawing/2014/main" id="{9467E33B-D7E4-4C47-ADEE-62ECB63C71F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20" name="Text Box 43">
          <a:extLst>
            <a:ext uri="{FF2B5EF4-FFF2-40B4-BE49-F238E27FC236}">
              <a16:creationId xmlns:a16="http://schemas.microsoft.com/office/drawing/2014/main" id="{4986832C-FA94-481C-87A7-A256232FCDB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621" name="Text Box 10">
          <a:extLst>
            <a:ext uri="{FF2B5EF4-FFF2-40B4-BE49-F238E27FC236}">
              <a16:creationId xmlns:a16="http://schemas.microsoft.com/office/drawing/2014/main" id="{B04D82CB-B828-47D4-86D8-4ED98474FA50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622" name="Text Box 11">
          <a:extLst>
            <a:ext uri="{FF2B5EF4-FFF2-40B4-BE49-F238E27FC236}">
              <a16:creationId xmlns:a16="http://schemas.microsoft.com/office/drawing/2014/main" id="{DF68E519-F90F-4EC1-932F-41C4F9817FD0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23" name="Text Box 65">
          <a:extLst>
            <a:ext uri="{FF2B5EF4-FFF2-40B4-BE49-F238E27FC236}">
              <a16:creationId xmlns:a16="http://schemas.microsoft.com/office/drawing/2014/main" id="{434D2D31-C132-49D4-9FA7-D8A988A65A7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24" name="Text Box 91">
          <a:extLst>
            <a:ext uri="{FF2B5EF4-FFF2-40B4-BE49-F238E27FC236}">
              <a16:creationId xmlns:a16="http://schemas.microsoft.com/office/drawing/2014/main" id="{70DEC0A8-C7B5-41B6-8F64-B3E911F41B0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25" name="Text Box 65">
          <a:extLst>
            <a:ext uri="{FF2B5EF4-FFF2-40B4-BE49-F238E27FC236}">
              <a16:creationId xmlns:a16="http://schemas.microsoft.com/office/drawing/2014/main" id="{3F31E7D8-0703-4AE2-B8BE-727A9B506CC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26" name="Text Box 91">
          <a:extLst>
            <a:ext uri="{FF2B5EF4-FFF2-40B4-BE49-F238E27FC236}">
              <a16:creationId xmlns:a16="http://schemas.microsoft.com/office/drawing/2014/main" id="{08719A15-22AC-4AE3-85DD-9F97FCD34BA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627" name="Text Box 46">
          <a:extLst>
            <a:ext uri="{FF2B5EF4-FFF2-40B4-BE49-F238E27FC236}">
              <a16:creationId xmlns:a16="http://schemas.microsoft.com/office/drawing/2014/main" id="{39025064-6572-4571-BF2B-DA572C0EFECF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628" name="Text Box 43">
          <a:extLst>
            <a:ext uri="{FF2B5EF4-FFF2-40B4-BE49-F238E27FC236}">
              <a16:creationId xmlns:a16="http://schemas.microsoft.com/office/drawing/2014/main" id="{F0D3B082-EC83-49A0-BD44-83579254C0A4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29" name="Text Box 68">
          <a:extLst>
            <a:ext uri="{FF2B5EF4-FFF2-40B4-BE49-F238E27FC236}">
              <a16:creationId xmlns:a16="http://schemas.microsoft.com/office/drawing/2014/main" id="{665AF281-308B-45AF-B5EF-069B01CAD7D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0" name="Text Box 69">
          <a:extLst>
            <a:ext uri="{FF2B5EF4-FFF2-40B4-BE49-F238E27FC236}">
              <a16:creationId xmlns:a16="http://schemas.microsoft.com/office/drawing/2014/main" id="{C929CA85-49E4-469B-9E48-7D81E7BEF92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1" name="Text Box 70">
          <a:extLst>
            <a:ext uri="{FF2B5EF4-FFF2-40B4-BE49-F238E27FC236}">
              <a16:creationId xmlns:a16="http://schemas.microsoft.com/office/drawing/2014/main" id="{C0D278B8-AD1C-4042-8E76-4A323F961F8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2" name="Text Box 71">
          <a:extLst>
            <a:ext uri="{FF2B5EF4-FFF2-40B4-BE49-F238E27FC236}">
              <a16:creationId xmlns:a16="http://schemas.microsoft.com/office/drawing/2014/main" id="{C45F43C4-A19D-403D-B1A6-B2BF0ADAAFA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3" name="Text Box 72">
          <a:extLst>
            <a:ext uri="{FF2B5EF4-FFF2-40B4-BE49-F238E27FC236}">
              <a16:creationId xmlns:a16="http://schemas.microsoft.com/office/drawing/2014/main" id="{E1919A74-3201-4BC9-8FC9-01C8F72132C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4" name="Text Box 73">
          <a:extLst>
            <a:ext uri="{FF2B5EF4-FFF2-40B4-BE49-F238E27FC236}">
              <a16:creationId xmlns:a16="http://schemas.microsoft.com/office/drawing/2014/main" id="{35159E0D-5B32-4750-AA71-AE771F2C3CF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35" name="Text Box 46">
          <a:extLst>
            <a:ext uri="{FF2B5EF4-FFF2-40B4-BE49-F238E27FC236}">
              <a16:creationId xmlns:a16="http://schemas.microsoft.com/office/drawing/2014/main" id="{02248DDB-A161-483A-9DBB-15A28C941ED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36" name="Text Box 43">
          <a:extLst>
            <a:ext uri="{FF2B5EF4-FFF2-40B4-BE49-F238E27FC236}">
              <a16:creationId xmlns:a16="http://schemas.microsoft.com/office/drawing/2014/main" id="{37EE11EB-FAE0-4499-BB83-5B3D9E0FECE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37" name="Text Box 46">
          <a:extLst>
            <a:ext uri="{FF2B5EF4-FFF2-40B4-BE49-F238E27FC236}">
              <a16:creationId xmlns:a16="http://schemas.microsoft.com/office/drawing/2014/main" id="{AAEB29C6-7753-4A3D-8342-1849907CA59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38" name="Text Box 43">
          <a:extLst>
            <a:ext uri="{FF2B5EF4-FFF2-40B4-BE49-F238E27FC236}">
              <a16:creationId xmlns:a16="http://schemas.microsoft.com/office/drawing/2014/main" id="{AC048D25-EB16-4587-8028-FC08FC2D56E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39" name="Text Box 68">
          <a:extLst>
            <a:ext uri="{FF2B5EF4-FFF2-40B4-BE49-F238E27FC236}">
              <a16:creationId xmlns:a16="http://schemas.microsoft.com/office/drawing/2014/main" id="{526C9B4F-ED0A-4648-9F33-EA1A2AB7A4F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40" name="Text Box 69">
          <a:extLst>
            <a:ext uri="{FF2B5EF4-FFF2-40B4-BE49-F238E27FC236}">
              <a16:creationId xmlns:a16="http://schemas.microsoft.com/office/drawing/2014/main" id="{B288A9C3-320A-4D72-B09E-8A7C7D74CD4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41" name="Text Box 70">
          <a:extLst>
            <a:ext uri="{FF2B5EF4-FFF2-40B4-BE49-F238E27FC236}">
              <a16:creationId xmlns:a16="http://schemas.microsoft.com/office/drawing/2014/main" id="{528C7F26-0518-4003-876E-70760D135CB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42" name="Text Box 71">
          <a:extLst>
            <a:ext uri="{FF2B5EF4-FFF2-40B4-BE49-F238E27FC236}">
              <a16:creationId xmlns:a16="http://schemas.microsoft.com/office/drawing/2014/main" id="{95CD43F7-39EE-4C60-B502-EBDA16446BB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43" name="Text Box 72">
          <a:extLst>
            <a:ext uri="{FF2B5EF4-FFF2-40B4-BE49-F238E27FC236}">
              <a16:creationId xmlns:a16="http://schemas.microsoft.com/office/drawing/2014/main" id="{A6D07CFA-8277-456C-8EE8-7AF70EEF9E3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44" name="Text Box 73">
          <a:extLst>
            <a:ext uri="{FF2B5EF4-FFF2-40B4-BE49-F238E27FC236}">
              <a16:creationId xmlns:a16="http://schemas.microsoft.com/office/drawing/2014/main" id="{1A213FCE-31E2-4B15-B0E9-B95FCA45929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45" name="Text Box 46">
          <a:extLst>
            <a:ext uri="{FF2B5EF4-FFF2-40B4-BE49-F238E27FC236}">
              <a16:creationId xmlns:a16="http://schemas.microsoft.com/office/drawing/2014/main" id="{9B54C3DA-4FCA-4E21-ACDD-1E562F3B7B0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46" name="Text Box 43">
          <a:extLst>
            <a:ext uri="{FF2B5EF4-FFF2-40B4-BE49-F238E27FC236}">
              <a16:creationId xmlns:a16="http://schemas.microsoft.com/office/drawing/2014/main" id="{C75786B0-AFBB-42A3-AEF2-8068CD55046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47" name="Text Box 46">
          <a:extLst>
            <a:ext uri="{FF2B5EF4-FFF2-40B4-BE49-F238E27FC236}">
              <a16:creationId xmlns:a16="http://schemas.microsoft.com/office/drawing/2014/main" id="{6B7E4F8C-EC59-4996-86CE-F05F42E09F4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48" name="Text Box 43">
          <a:extLst>
            <a:ext uri="{FF2B5EF4-FFF2-40B4-BE49-F238E27FC236}">
              <a16:creationId xmlns:a16="http://schemas.microsoft.com/office/drawing/2014/main" id="{B8B6AA4C-EE3F-4FBE-BBF9-879F8AEA76C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49" name="Text Box 68">
          <a:extLst>
            <a:ext uri="{FF2B5EF4-FFF2-40B4-BE49-F238E27FC236}">
              <a16:creationId xmlns:a16="http://schemas.microsoft.com/office/drawing/2014/main" id="{F8D29618-B275-471F-B864-D6632D47E1F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50" name="Text Box 69">
          <a:extLst>
            <a:ext uri="{FF2B5EF4-FFF2-40B4-BE49-F238E27FC236}">
              <a16:creationId xmlns:a16="http://schemas.microsoft.com/office/drawing/2014/main" id="{77A48596-A5FA-40FF-93C0-85163741905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51" name="Text Box 70">
          <a:extLst>
            <a:ext uri="{FF2B5EF4-FFF2-40B4-BE49-F238E27FC236}">
              <a16:creationId xmlns:a16="http://schemas.microsoft.com/office/drawing/2014/main" id="{2F3905A0-8598-482E-BBBE-B22F7519D7A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52" name="Text Box 71">
          <a:extLst>
            <a:ext uri="{FF2B5EF4-FFF2-40B4-BE49-F238E27FC236}">
              <a16:creationId xmlns:a16="http://schemas.microsoft.com/office/drawing/2014/main" id="{C8E98235-9A6F-4A9A-8E6D-F8B1E269525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53" name="Text Box 72">
          <a:extLst>
            <a:ext uri="{FF2B5EF4-FFF2-40B4-BE49-F238E27FC236}">
              <a16:creationId xmlns:a16="http://schemas.microsoft.com/office/drawing/2014/main" id="{4F88297B-486C-48F1-97C5-9A85B5C5EB6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54" name="Text Box 73">
          <a:extLst>
            <a:ext uri="{FF2B5EF4-FFF2-40B4-BE49-F238E27FC236}">
              <a16:creationId xmlns:a16="http://schemas.microsoft.com/office/drawing/2014/main" id="{98790F7E-6C70-43FF-AB47-9DFF0B72D6B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55" name="Text Box 46">
          <a:extLst>
            <a:ext uri="{FF2B5EF4-FFF2-40B4-BE49-F238E27FC236}">
              <a16:creationId xmlns:a16="http://schemas.microsoft.com/office/drawing/2014/main" id="{A6D1586C-1F42-4A71-AB35-E17B1265E92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56" name="Text Box 43">
          <a:extLst>
            <a:ext uri="{FF2B5EF4-FFF2-40B4-BE49-F238E27FC236}">
              <a16:creationId xmlns:a16="http://schemas.microsoft.com/office/drawing/2014/main" id="{F88244F6-9208-429D-AA55-81EA035ECDE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57" name="Text Box 46">
          <a:extLst>
            <a:ext uri="{FF2B5EF4-FFF2-40B4-BE49-F238E27FC236}">
              <a16:creationId xmlns:a16="http://schemas.microsoft.com/office/drawing/2014/main" id="{1C08BDC6-B94B-4E91-AA01-ED66499E5CF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58" name="Text Box 43">
          <a:extLst>
            <a:ext uri="{FF2B5EF4-FFF2-40B4-BE49-F238E27FC236}">
              <a16:creationId xmlns:a16="http://schemas.microsoft.com/office/drawing/2014/main" id="{4A917F6E-3EC0-4F11-8478-3FB3171E794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59" name="Text Box 65">
          <a:extLst>
            <a:ext uri="{FF2B5EF4-FFF2-40B4-BE49-F238E27FC236}">
              <a16:creationId xmlns:a16="http://schemas.microsoft.com/office/drawing/2014/main" id="{D6C15F31-044D-4105-A6B9-F3EE22EDB6D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60" name="Text Box 91">
          <a:extLst>
            <a:ext uri="{FF2B5EF4-FFF2-40B4-BE49-F238E27FC236}">
              <a16:creationId xmlns:a16="http://schemas.microsoft.com/office/drawing/2014/main" id="{9B233F1E-0AFB-4D3E-9BF6-CC188BA5B49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61" name="Text Box 65">
          <a:extLst>
            <a:ext uri="{FF2B5EF4-FFF2-40B4-BE49-F238E27FC236}">
              <a16:creationId xmlns:a16="http://schemas.microsoft.com/office/drawing/2014/main" id="{B1017A11-A15F-4F3A-89AD-50BB32175D8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62" name="Text Box 91">
          <a:extLst>
            <a:ext uri="{FF2B5EF4-FFF2-40B4-BE49-F238E27FC236}">
              <a16:creationId xmlns:a16="http://schemas.microsoft.com/office/drawing/2014/main" id="{CD002DEB-96C1-4589-A65A-0FDF61F1595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663" name="Text Box 46">
          <a:extLst>
            <a:ext uri="{FF2B5EF4-FFF2-40B4-BE49-F238E27FC236}">
              <a16:creationId xmlns:a16="http://schemas.microsoft.com/office/drawing/2014/main" id="{4413D9DE-3DD3-4A3B-AEAF-6AD2077F2C1C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664" name="Text Box 43">
          <a:extLst>
            <a:ext uri="{FF2B5EF4-FFF2-40B4-BE49-F238E27FC236}">
              <a16:creationId xmlns:a16="http://schemas.microsoft.com/office/drawing/2014/main" id="{BC15FCD3-09FF-4D5D-A780-819E4B25E16A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65" name="Text Box 68">
          <a:extLst>
            <a:ext uri="{FF2B5EF4-FFF2-40B4-BE49-F238E27FC236}">
              <a16:creationId xmlns:a16="http://schemas.microsoft.com/office/drawing/2014/main" id="{D8157670-BF0B-4E2B-B635-76F47BF33F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66" name="Text Box 69">
          <a:extLst>
            <a:ext uri="{FF2B5EF4-FFF2-40B4-BE49-F238E27FC236}">
              <a16:creationId xmlns:a16="http://schemas.microsoft.com/office/drawing/2014/main" id="{3970BCBE-49F5-4EC9-BBA3-D79EE3913F2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67" name="Text Box 70">
          <a:extLst>
            <a:ext uri="{FF2B5EF4-FFF2-40B4-BE49-F238E27FC236}">
              <a16:creationId xmlns:a16="http://schemas.microsoft.com/office/drawing/2014/main" id="{BDC60365-6933-41DA-8830-AD087E6AF2A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68" name="Text Box 71">
          <a:extLst>
            <a:ext uri="{FF2B5EF4-FFF2-40B4-BE49-F238E27FC236}">
              <a16:creationId xmlns:a16="http://schemas.microsoft.com/office/drawing/2014/main" id="{6448709B-3E56-4970-A675-490A490F7ED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69" name="Text Box 72">
          <a:extLst>
            <a:ext uri="{FF2B5EF4-FFF2-40B4-BE49-F238E27FC236}">
              <a16:creationId xmlns:a16="http://schemas.microsoft.com/office/drawing/2014/main" id="{F9B25F56-B3C4-4913-A3BA-983AA43FF17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0" name="Text Box 73">
          <a:extLst>
            <a:ext uri="{FF2B5EF4-FFF2-40B4-BE49-F238E27FC236}">
              <a16:creationId xmlns:a16="http://schemas.microsoft.com/office/drawing/2014/main" id="{4E02FE67-041B-4928-8B52-E5352C54AFD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71" name="Text Box 46">
          <a:extLst>
            <a:ext uri="{FF2B5EF4-FFF2-40B4-BE49-F238E27FC236}">
              <a16:creationId xmlns:a16="http://schemas.microsoft.com/office/drawing/2014/main" id="{4199917E-A873-4E4C-9A09-901613EC94F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72" name="Text Box 43">
          <a:extLst>
            <a:ext uri="{FF2B5EF4-FFF2-40B4-BE49-F238E27FC236}">
              <a16:creationId xmlns:a16="http://schemas.microsoft.com/office/drawing/2014/main" id="{8B8A1C0D-6D12-47BB-9EF9-4CF54FA4EFC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73" name="Text Box 46">
          <a:extLst>
            <a:ext uri="{FF2B5EF4-FFF2-40B4-BE49-F238E27FC236}">
              <a16:creationId xmlns:a16="http://schemas.microsoft.com/office/drawing/2014/main" id="{B261450B-7C3C-48E0-A982-EA42793A421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74" name="Text Box 43">
          <a:extLst>
            <a:ext uri="{FF2B5EF4-FFF2-40B4-BE49-F238E27FC236}">
              <a16:creationId xmlns:a16="http://schemas.microsoft.com/office/drawing/2014/main" id="{09C946E7-0855-4C91-8BF4-7CD87D65543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5" name="Text Box 68">
          <a:extLst>
            <a:ext uri="{FF2B5EF4-FFF2-40B4-BE49-F238E27FC236}">
              <a16:creationId xmlns:a16="http://schemas.microsoft.com/office/drawing/2014/main" id="{2CA593B9-ED41-4FE9-86E1-314F840486B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6" name="Text Box 69">
          <a:extLst>
            <a:ext uri="{FF2B5EF4-FFF2-40B4-BE49-F238E27FC236}">
              <a16:creationId xmlns:a16="http://schemas.microsoft.com/office/drawing/2014/main" id="{9B11A2C5-C0C5-43F0-846A-7E22E4D100A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7" name="Text Box 70">
          <a:extLst>
            <a:ext uri="{FF2B5EF4-FFF2-40B4-BE49-F238E27FC236}">
              <a16:creationId xmlns:a16="http://schemas.microsoft.com/office/drawing/2014/main" id="{42528D7E-C51E-4757-A31F-0880BE3851F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8" name="Text Box 71">
          <a:extLst>
            <a:ext uri="{FF2B5EF4-FFF2-40B4-BE49-F238E27FC236}">
              <a16:creationId xmlns:a16="http://schemas.microsoft.com/office/drawing/2014/main" id="{BE91CACE-58BC-488C-A609-F616783DC67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79" name="Text Box 72">
          <a:extLst>
            <a:ext uri="{FF2B5EF4-FFF2-40B4-BE49-F238E27FC236}">
              <a16:creationId xmlns:a16="http://schemas.microsoft.com/office/drawing/2014/main" id="{D4672569-8C9C-435B-8290-6B9962F310C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680" name="Text Box 73">
          <a:extLst>
            <a:ext uri="{FF2B5EF4-FFF2-40B4-BE49-F238E27FC236}">
              <a16:creationId xmlns:a16="http://schemas.microsoft.com/office/drawing/2014/main" id="{AADB4135-3399-4D51-A881-352A651941E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81" name="Text Box 46">
          <a:extLst>
            <a:ext uri="{FF2B5EF4-FFF2-40B4-BE49-F238E27FC236}">
              <a16:creationId xmlns:a16="http://schemas.microsoft.com/office/drawing/2014/main" id="{42735061-60AC-485B-99E4-CA0A5B17FF7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82" name="Text Box 43">
          <a:extLst>
            <a:ext uri="{FF2B5EF4-FFF2-40B4-BE49-F238E27FC236}">
              <a16:creationId xmlns:a16="http://schemas.microsoft.com/office/drawing/2014/main" id="{B49E2C9E-BD19-4015-AEEF-F8B0A3EEF7D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83" name="Text Box 46">
          <a:extLst>
            <a:ext uri="{FF2B5EF4-FFF2-40B4-BE49-F238E27FC236}">
              <a16:creationId xmlns:a16="http://schemas.microsoft.com/office/drawing/2014/main" id="{5FFE0B3A-1D32-480F-927B-7EEE8C081B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4" name="Text Box 68">
          <a:extLst>
            <a:ext uri="{FF2B5EF4-FFF2-40B4-BE49-F238E27FC236}">
              <a16:creationId xmlns:a16="http://schemas.microsoft.com/office/drawing/2014/main" id="{904BC2A0-8263-433D-8A34-CEF2842A3A5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5" name="Text Box 69">
          <a:extLst>
            <a:ext uri="{FF2B5EF4-FFF2-40B4-BE49-F238E27FC236}">
              <a16:creationId xmlns:a16="http://schemas.microsoft.com/office/drawing/2014/main" id="{F41B59C0-A4D6-4F8D-9105-3C89C093EE1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6" name="Text Box 70">
          <a:extLst>
            <a:ext uri="{FF2B5EF4-FFF2-40B4-BE49-F238E27FC236}">
              <a16:creationId xmlns:a16="http://schemas.microsoft.com/office/drawing/2014/main" id="{D25DCA7F-45C7-4DB8-8629-5546304EC21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7" name="Text Box 71">
          <a:extLst>
            <a:ext uri="{FF2B5EF4-FFF2-40B4-BE49-F238E27FC236}">
              <a16:creationId xmlns:a16="http://schemas.microsoft.com/office/drawing/2014/main" id="{8D57660D-78ED-4328-892E-1C8C188F5E9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8" name="Text Box 72">
          <a:extLst>
            <a:ext uri="{FF2B5EF4-FFF2-40B4-BE49-F238E27FC236}">
              <a16:creationId xmlns:a16="http://schemas.microsoft.com/office/drawing/2014/main" id="{C4EFEFAA-1DFC-4F2C-9E9F-A8CB5AC51EB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689" name="Text Box 73">
          <a:extLst>
            <a:ext uri="{FF2B5EF4-FFF2-40B4-BE49-F238E27FC236}">
              <a16:creationId xmlns:a16="http://schemas.microsoft.com/office/drawing/2014/main" id="{53C83E37-8B15-42FB-966E-F3B74C713E6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90" name="Text Box 46">
          <a:extLst>
            <a:ext uri="{FF2B5EF4-FFF2-40B4-BE49-F238E27FC236}">
              <a16:creationId xmlns:a16="http://schemas.microsoft.com/office/drawing/2014/main" id="{5495272A-A3AA-4E5A-9AAE-096BB4FDFE5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91" name="Text Box 43">
          <a:extLst>
            <a:ext uri="{FF2B5EF4-FFF2-40B4-BE49-F238E27FC236}">
              <a16:creationId xmlns:a16="http://schemas.microsoft.com/office/drawing/2014/main" id="{5490CBA3-56C7-4F5E-8438-3BB1616C0FA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92" name="Text Box 46">
          <a:extLst>
            <a:ext uri="{FF2B5EF4-FFF2-40B4-BE49-F238E27FC236}">
              <a16:creationId xmlns:a16="http://schemas.microsoft.com/office/drawing/2014/main" id="{A7E47C0F-A23E-4DEE-A7C9-EBCA202F081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693" name="Text Box 43">
          <a:extLst>
            <a:ext uri="{FF2B5EF4-FFF2-40B4-BE49-F238E27FC236}">
              <a16:creationId xmlns:a16="http://schemas.microsoft.com/office/drawing/2014/main" id="{72221FE7-DAF9-4CAA-AD17-E05A50B8A91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694" name="Text Box 10">
          <a:extLst>
            <a:ext uri="{FF2B5EF4-FFF2-40B4-BE49-F238E27FC236}">
              <a16:creationId xmlns:a16="http://schemas.microsoft.com/office/drawing/2014/main" id="{9717F938-CF4F-4039-8B68-2C2AE8612EC4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695" name="Text Box 11">
          <a:extLst>
            <a:ext uri="{FF2B5EF4-FFF2-40B4-BE49-F238E27FC236}">
              <a16:creationId xmlns:a16="http://schemas.microsoft.com/office/drawing/2014/main" id="{F319D59A-732F-4F35-94D7-9B7241262F88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96" name="Text Box 65">
          <a:extLst>
            <a:ext uri="{FF2B5EF4-FFF2-40B4-BE49-F238E27FC236}">
              <a16:creationId xmlns:a16="http://schemas.microsoft.com/office/drawing/2014/main" id="{4A701133-5DF4-405E-9B6C-12C765AC3B7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97" name="Text Box 91">
          <a:extLst>
            <a:ext uri="{FF2B5EF4-FFF2-40B4-BE49-F238E27FC236}">
              <a16:creationId xmlns:a16="http://schemas.microsoft.com/office/drawing/2014/main" id="{9C25EAAE-7AB1-4DB7-8806-FBEF142281B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98" name="Text Box 65">
          <a:extLst>
            <a:ext uri="{FF2B5EF4-FFF2-40B4-BE49-F238E27FC236}">
              <a16:creationId xmlns:a16="http://schemas.microsoft.com/office/drawing/2014/main" id="{A4E67610-284E-451D-92C5-D01E833869B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699" name="Text Box 91">
          <a:extLst>
            <a:ext uri="{FF2B5EF4-FFF2-40B4-BE49-F238E27FC236}">
              <a16:creationId xmlns:a16="http://schemas.microsoft.com/office/drawing/2014/main" id="{7E821CC7-7DD2-4C31-A99C-2C6712A224F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00" name="Text Box 46">
          <a:extLst>
            <a:ext uri="{FF2B5EF4-FFF2-40B4-BE49-F238E27FC236}">
              <a16:creationId xmlns:a16="http://schemas.microsoft.com/office/drawing/2014/main" id="{E28D44B5-B0AC-42C2-B3E9-3C9088D093F0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01" name="Text Box 43">
          <a:extLst>
            <a:ext uri="{FF2B5EF4-FFF2-40B4-BE49-F238E27FC236}">
              <a16:creationId xmlns:a16="http://schemas.microsoft.com/office/drawing/2014/main" id="{4A1C2A3C-F456-499D-995F-6353AF43E8F1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2" name="Text Box 68">
          <a:extLst>
            <a:ext uri="{FF2B5EF4-FFF2-40B4-BE49-F238E27FC236}">
              <a16:creationId xmlns:a16="http://schemas.microsoft.com/office/drawing/2014/main" id="{A7F5CF49-6BEB-4A1B-AB75-90227B0738F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3" name="Text Box 69">
          <a:extLst>
            <a:ext uri="{FF2B5EF4-FFF2-40B4-BE49-F238E27FC236}">
              <a16:creationId xmlns:a16="http://schemas.microsoft.com/office/drawing/2014/main" id="{EE16FFC2-339A-42BC-BE88-13372D3D4F8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4" name="Text Box 70">
          <a:extLst>
            <a:ext uri="{FF2B5EF4-FFF2-40B4-BE49-F238E27FC236}">
              <a16:creationId xmlns:a16="http://schemas.microsoft.com/office/drawing/2014/main" id="{0B8165B2-311A-40EB-B140-3C3A1053CB7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5" name="Text Box 71">
          <a:extLst>
            <a:ext uri="{FF2B5EF4-FFF2-40B4-BE49-F238E27FC236}">
              <a16:creationId xmlns:a16="http://schemas.microsoft.com/office/drawing/2014/main" id="{1DF79734-5F36-45E5-8B3F-E0943CA7545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6" name="Text Box 72">
          <a:extLst>
            <a:ext uri="{FF2B5EF4-FFF2-40B4-BE49-F238E27FC236}">
              <a16:creationId xmlns:a16="http://schemas.microsoft.com/office/drawing/2014/main" id="{4966094C-019F-4968-ACCC-9C31F99D6F7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07" name="Text Box 73">
          <a:extLst>
            <a:ext uri="{FF2B5EF4-FFF2-40B4-BE49-F238E27FC236}">
              <a16:creationId xmlns:a16="http://schemas.microsoft.com/office/drawing/2014/main" id="{6B8CA9C3-851A-451D-BB81-8A53524E39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08" name="Text Box 46">
          <a:extLst>
            <a:ext uri="{FF2B5EF4-FFF2-40B4-BE49-F238E27FC236}">
              <a16:creationId xmlns:a16="http://schemas.microsoft.com/office/drawing/2014/main" id="{BEC019C6-6CC6-45E2-AE45-71488AD597E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09" name="Text Box 43">
          <a:extLst>
            <a:ext uri="{FF2B5EF4-FFF2-40B4-BE49-F238E27FC236}">
              <a16:creationId xmlns:a16="http://schemas.microsoft.com/office/drawing/2014/main" id="{1F620264-6439-4E93-83A2-6A3AF89A159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10" name="Text Box 46">
          <a:extLst>
            <a:ext uri="{FF2B5EF4-FFF2-40B4-BE49-F238E27FC236}">
              <a16:creationId xmlns:a16="http://schemas.microsoft.com/office/drawing/2014/main" id="{BA468D4A-161C-4041-B63E-FF7D819EBE4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11" name="Text Box 43">
          <a:extLst>
            <a:ext uri="{FF2B5EF4-FFF2-40B4-BE49-F238E27FC236}">
              <a16:creationId xmlns:a16="http://schemas.microsoft.com/office/drawing/2014/main" id="{B480DA2D-CAA5-46DD-81A1-A468D634BBA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2" name="Text Box 68">
          <a:extLst>
            <a:ext uri="{FF2B5EF4-FFF2-40B4-BE49-F238E27FC236}">
              <a16:creationId xmlns:a16="http://schemas.microsoft.com/office/drawing/2014/main" id="{9418BAA2-62A9-46B6-8F30-6356E70E2BC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3" name="Text Box 69">
          <a:extLst>
            <a:ext uri="{FF2B5EF4-FFF2-40B4-BE49-F238E27FC236}">
              <a16:creationId xmlns:a16="http://schemas.microsoft.com/office/drawing/2014/main" id="{5326E3AB-F779-4C42-932D-0B9A87A57EF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4" name="Text Box 70">
          <a:extLst>
            <a:ext uri="{FF2B5EF4-FFF2-40B4-BE49-F238E27FC236}">
              <a16:creationId xmlns:a16="http://schemas.microsoft.com/office/drawing/2014/main" id="{7EAF1125-08DC-48CD-BAB4-9DE50983CFA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5" name="Text Box 71">
          <a:extLst>
            <a:ext uri="{FF2B5EF4-FFF2-40B4-BE49-F238E27FC236}">
              <a16:creationId xmlns:a16="http://schemas.microsoft.com/office/drawing/2014/main" id="{D5CED737-AD71-4A6E-B4B6-A4CFB107FA5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6" name="Text Box 72">
          <a:extLst>
            <a:ext uri="{FF2B5EF4-FFF2-40B4-BE49-F238E27FC236}">
              <a16:creationId xmlns:a16="http://schemas.microsoft.com/office/drawing/2014/main" id="{7223325C-5299-43D9-A0F2-675BC4D1E81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17" name="Text Box 73">
          <a:extLst>
            <a:ext uri="{FF2B5EF4-FFF2-40B4-BE49-F238E27FC236}">
              <a16:creationId xmlns:a16="http://schemas.microsoft.com/office/drawing/2014/main" id="{910450AC-4D66-4BA9-859A-F1DC21D5B23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18" name="Text Box 46">
          <a:extLst>
            <a:ext uri="{FF2B5EF4-FFF2-40B4-BE49-F238E27FC236}">
              <a16:creationId xmlns:a16="http://schemas.microsoft.com/office/drawing/2014/main" id="{7C4EA81D-6D41-441B-B933-C5F514C88A4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19" name="Text Box 43">
          <a:extLst>
            <a:ext uri="{FF2B5EF4-FFF2-40B4-BE49-F238E27FC236}">
              <a16:creationId xmlns:a16="http://schemas.microsoft.com/office/drawing/2014/main" id="{F0B636C2-9C9D-4FA0-A0CA-08AFC7F0622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20" name="Text Box 46">
          <a:extLst>
            <a:ext uri="{FF2B5EF4-FFF2-40B4-BE49-F238E27FC236}">
              <a16:creationId xmlns:a16="http://schemas.microsoft.com/office/drawing/2014/main" id="{F5C54CDD-EBFB-4B7A-A0A4-FFED2C3733E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21" name="Text Box 43">
          <a:extLst>
            <a:ext uri="{FF2B5EF4-FFF2-40B4-BE49-F238E27FC236}">
              <a16:creationId xmlns:a16="http://schemas.microsoft.com/office/drawing/2014/main" id="{ED456BCE-81A0-4EBA-9E42-29B62F983CC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2" name="Text Box 68">
          <a:extLst>
            <a:ext uri="{FF2B5EF4-FFF2-40B4-BE49-F238E27FC236}">
              <a16:creationId xmlns:a16="http://schemas.microsoft.com/office/drawing/2014/main" id="{30EC151D-C2B7-407D-BFC2-3486495ABC5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3" name="Text Box 69">
          <a:extLst>
            <a:ext uri="{FF2B5EF4-FFF2-40B4-BE49-F238E27FC236}">
              <a16:creationId xmlns:a16="http://schemas.microsoft.com/office/drawing/2014/main" id="{AC20C5A3-0503-46F6-86B3-B8CBA07D49E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4" name="Text Box 70">
          <a:extLst>
            <a:ext uri="{FF2B5EF4-FFF2-40B4-BE49-F238E27FC236}">
              <a16:creationId xmlns:a16="http://schemas.microsoft.com/office/drawing/2014/main" id="{A75B3E5F-3246-456F-94D2-D782148AF33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5" name="Text Box 71">
          <a:extLst>
            <a:ext uri="{FF2B5EF4-FFF2-40B4-BE49-F238E27FC236}">
              <a16:creationId xmlns:a16="http://schemas.microsoft.com/office/drawing/2014/main" id="{5E62241E-BD9C-4BBC-BC77-96CCA8BB614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6" name="Text Box 72">
          <a:extLst>
            <a:ext uri="{FF2B5EF4-FFF2-40B4-BE49-F238E27FC236}">
              <a16:creationId xmlns:a16="http://schemas.microsoft.com/office/drawing/2014/main" id="{ED5A00AF-FE1D-4F2E-A59E-F57777CEFBB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27" name="Text Box 73">
          <a:extLst>
            <a:ext uri="{FF2B5EF4-FFF2-40B4-BE49-F238E27FC236}">
              <a16:creationId xmlns:a16="http://schemas.microsoft.com/office/drawing/2014/main" id="{60EE1C80-5B4C-4DD0-BA2C-A4DE1A165DA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28" name="Text Box 46">
          <a:extLst>
            <a:ext uri="{FF2B5EF4-FFF2-40B4-BE49-F238E27FC236}">
              <a16:creationId xmlns:a16="http://schemas.microsoft.com/office/drawing/2014/main" id="{3C7721D6-44C8-4EA7-9185-5BDFE04D80C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29" name="Text Box 43">
          <a:extLst>
            <a:ext uri="{FF2B5EF4-FFF2-40B4-BE49-F238E27FC236}">
              <a16:creationId xmlns:a16="http://schemas.microsoft.com/office/drawing/2014/main" id="{2769F89F-6FB4-45A5-B9AF-0E930338A0C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30" name="Text Box 46">
          <a:extLst>
            <a:ext uri="{FF2B5EF4-FFF2-40B4-BE49-F238E27FC236}">
              <a16:creationId xmlns:a16="http://schemas.microsoft.com/office/drawing/2014/main" id="{D0CF130C-A750-4CDB-BCC1-EE6517BC0C1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31" name="Text Box 43">
          <a:extLst>
            <a:ext uri="{FF2B5EF4-FFF2-40B4-BE49-F238E27FC236}">
              <a16:creationId xmlns:a16="http://schemas.microsoft.com/office/drawing/2014/main" id="{2DAF0E08-AE34-405C-869F-B5477FFBE1B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32" name="Text Box 65">
          <a:extLst>
            <a:ext uri="{FF2B5EF4-FFF2-40B4-BE49-F238E27FC236}">
              <a16:creationId xmlns:a16="http://schemas.microsoft.com/office/drawing/2014/main" id="{299D8D4C-2B2F-4C84-A8B6-A142BC3E512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33" name="Text Box 91">
          <a:extLst>
            <a:ext uri="{FF2B5EF4-FFF2-40B4-BE49-F238E27FC236}">
              <a16:creationId xmlns:a16="http://schemas.microsoft.com/office/drawing/2014/main" id="{22A3A02F-ECD7-4B0F-BB08-C83009ADF25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34" name="Text Box 65">
          <a:extLst>
            <a:ext uri="{FF2B5EF4-FFF2-40B4-BE49-F238E27FC236}">
              <a16:creationId xmlns:a16="http://schemas.microsoft.com/office/drawing/2014/main" id="{50AACCAC-BEC6-4FFA-9429-367CC766070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35" name="Text Box 46">
          <a:extLst>
            <a:ext uri="{FF2B5EF4-FFF2-40B4-BE49-F238E27FC236}">
              <a16:creationId xmlns:a16="http://schemas.microsoft.com/office/drawing/2014/main" id="{91142613-7FB7-4B5F-884E-837FC8AE64C3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36" name="Text Box 43">
          <a:extLst>
            <a:ext uri="{FF2B5EF4-FFF2-40B4-BE49-F238E27FC236}">
              <a16:creationId xmlns:a16="http://schemas.microsoft.com/office/drawing/2014/main" id="{43D68435-0BD8-4E4C-896A-2360D5DA62CC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37" name="Text Box 68">
          <a:extLst>
            <a:ext uri="{FF2B5EF4-FFF2-40B4-BE49-F238E27FC236}">
              <a16:creationId xmlns:a16="http://schemas.microsoft.com/office/drawing/2014/main" id="{04A115C0-4E99-4B2A-850A-75CBCE453DE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38" name="Text Box 69">
          <a:extLst>
            <a:ext uri="{FF2B5EF4-FFF2-40B4-BE49-F238E27FC236}">
              <a16:creationId xmlns:a16="http://schemas.microsoft.com/office/drawing/2014/main" id="{FAF643B0-7CEF-447C-B404-BF5790C462F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39" name="Text Box 70">
          <a:extLst>
            <a:ext uri="{FF2B5EF4-FFF2-40B4-BE49-F238E27FC236}">
              <a16:creationId xmlns:a16="http://schemas.microsoft.com/office/drawing/2014/main" id="{7DD11C71-A9D8-4A50-A0D9-31F520AADF6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0" name="Text Box 71">
          <a:extLst>
            <a:ext uri="{FF2B5EF4-FFF2-40B4-BE49-F238E27FC236}">
              <a16:creationId xmlns:a16="http://schemas.microsoft.com/office/drawing/2014/main" id="{721B9808-7384-48DC-83FA-872A0B4BF8E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1" name="Text Box 72">
          <a:extLst>
            <a:ext uri="{FF2B5EF4-FFF2-40B4-BE49-F238E27FC236}">
              <a16:creationId xmlns:a16="http://schemas.microsoft.com/office/drawing/2014/main" id="{18F3720F-0A7D-4E61-9376-EE9A0478D38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2" name="Text Box 73">
          <a:extLst>
            <a:ext uri="{FF2B5EF4-FFF2-40B4-BE49-F238E27FC236}">
              <a16:creationId xmlns:a16="http://schemas.microsoft.com/office/drawing/2014/main" id="{2394EBCE-12A1-4F07-8DE4-361D58FF4EE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43" name="Text Box 46">
          <a:extLst>
            <a:ext uri="{FF2B5EF4-FFF2-40B4-BE49-F238E27FC236}">
              <a16:creationId xmlns:a16="http://schemas.microsoft.com/office/drawing/2014/main" id="{85606A7B-A2BD-4E1C-AB00-FC398589B89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44" name="Text Box 43">
          <a:extLst>
            <a:ext uri="{FF2B5EF4-FFF2-40B4-BE49-F238E27FC236}">
              <a16:creationId xmlns:a16="http://schemas.microsoft.com/office/drawing/2014/main" id="{830AFB24-7D32-4C85-9A64-0DB06C4C30A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45" name="Text Box 46">
          <a:extLst>
            <a:ext uri="{FF2B5EF4-FFF2-40B4-BE49-F238E27FC236}">
              <a16:creationId xmlns:a16="http://schemas.microsoft.com/office/drawing/2014/main" id="{94430E4B-930F-4F68-AEEE-F503E3721D4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46" name="Text Box 43">
          <a:extLst>
            <a:ext uri="{FF2B5EF4-FFF2-40B4-BE49-F238E27FC236}">
              <a16:creationId xmlns:a16="http://schemas.microsoft.com/office/drawing/2014/main" id="{25B6A68A-F7BA-46E2-993F-CE34C063BA0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7" name="Text Box 68">
          <a:extLst>
            <a:ext uri="{FF2B5EF4-FFF2-40B4-BE49-F238E27FC236}">
              <a16:creationId xmlns:a16="http://schemas.microsoft.com/office/drawing/2014/main" id="{CBBF1257-483E-443F-8DA0-20D989F4456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8" name="Text Box 69">
          <a:extLst>
            <a:ext uri="{FF2B5EF4-FFF2-40B4-BE49-F238E27FC236}">
              <a16:creationId xmlns:a16="http://schemas.microsoft.com/office/drawing/2014/main" id="{39FB4D8F-038A-4C8C-A3A1-BD999C7AB79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49" name="Text Box 70">
          <a:extLst>
            <a:ext uri="{FF2B5EF4-FFF2-40B4-BE49-F238E27FC236}">
              <a16:creationId xmlns:a16="http://schemas.microsoft.com/office/drawing/2014/main" id="{A55FF988-24D6-43EC-A937-8D9743CBA8D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50" name="Text Box 71">
          <a:extLst>
            <a:ext uri="{FF2B5EF4-FFF2-40B4-BE49-F238E27FC236}">
              <a16:creationId xmlns:a16="http://schemas.microsoft.com/office/drawing/2014/main" id="{4FC59CCF-4520-4726-8621-449E2445D69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51" name="Text Box 72">
          <a:extLst>
            <a:ext uri="{FF2B5EF4-FFF2-40B4-BE49-F238E27FC236}">
              <a16:creationId xmlns:a16="http://schemas.microsoft.com/office/drawing/2014/main" id="{91FCED36-774F-415D-BD9E-8B65E44DEF7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52" name="Text Box 73">
          <a:extLst>
            <a:ext uri="{FF2B5EF4-FFF2-40B4-BE49-F238E27FC236}">
              <a16:creationId xmlns:a16="http://schemas.microsoft.com/office/drawing/2014/main" id="{A25C3246-3051-498C-B550-EE64D2D98B3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53" name="Text Box 46">
          <a:extLst>
            <a:ext uri="{FF2B5EF4-FFF2-40B4-BE49-F238E27FC236}">
              <a16:creationId xmlns:a16="http://schemas.microsoft.com/office/drawing/2014/main" id="{40DC56F0-44E6-4C24-B2FD-EC1F9B960C7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54" name="Text Box 43">
          <a:extLst>
            <a:ext uri="{FF2B5EF4-FFF2-40B4-BE49-F238E27FC236}">
              <a16:creationId xmlns:a16="http://schemas.microsoft.com/office/drawing/2014/main" id="{2DFD531E-D22D-44E7-A9A5-A201983C7DF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55" name="Text Box 46">
          <a:extLst>
            <a:ext uri="{FF2B5EF4-FFF2-40B4-BE49-F238E27FC236}">
              <a16:creationId xmlns:a16="http://schemas.microsoft.com/office/drawing/2014/main" id="{1BFA33E7-2279-4B74-A22A-F6E80270D9E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56" name="Text Box 43">
          <a:extLst>
            <a:ext uri="{FF2B5EF4-FFF2-40B4-BE49-F238E27FC236}">
              <a16:creationId xmlns:a16="http://schemas.microsoft.com/office/drawing/2014/main" id="{DC670112-7B84-45A7-B6E4-CB0532B2582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57" name="Text Box 68">
          <a:extLst>
            <a:ext uri="{FF2B5EF4-FFF2-40B4-BE49-F238E27FC236}">
              <a16:creationId xmlns:a16="http://schemas.microsoft.com/office/drawing/2014/main" id="{EE4C9FC9-7B9E-4932-A9BC-ACF751E4050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58" name="Text Box 69">
          <a:extLst>
            <a:ext uri="{FF2B5EF4-FFF2-40B4-BE49-F238E27FC236}">
              <a16:creationId xmlns:a16="http://schemas.microsoft.com/office/drawing/2014/main" id="{C3C36C40-D6DA-4B04-830F-F3066CCA9C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59" name="Text Box 70">
          <a:extLst>
            <a:ext uri="{FF2B5EF4-FFF2-40B4-BE49-F238E27FC236}">
              <a16:creationId xmlns:a16="http://schemas.microsoft.com/office/drawing/2014/main" id="{BE397A40-5D37-4CA5-8C03-944A013E1C2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60" name="Text Box 71">
          <a:extLst>
            <a:ext uri="{FF2B5EF4-FFF2-40B4-BE49-F238E27FC236}">
              <a16:creationId xmlns:a16="http://schemas.microsoft.com/office/drawing/2014/main" id="{DFFA5C3C-C5E8-4927-926E-93310151698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61" name="Text Box 72">
          <a:extLst>
            <a:ext uri="{FF2B5EF4-FFF2-40B4-BE49-F238E27FC236}">
              <a16:creationId xmlns:a16="http://schemas.microsoft.com/office/drawing/2014/main" id="{85894439-8A2C-4308-B89E-905A21D8718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62" name="Text Box 73">
          <a:extLst>
            <a:ext uri="{FF2B5EF4-FFF2-40B4-BE49-F238E27FC236}">
              <a16:creationId xmlns:a16="http://schemas.microsoft.com/office/drawing/2014/main" id="{3FD2EB34-9B05-4C3A-8E3B-99C454950E8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63" name="Text Box 46">
          <a:extLst>
            <a:ext uri="{FF2B5EF4-FFF2-40B4-BE49-F238E27FC236}">
              <a16:creationId xmlns:a16="http://schemas.microsoft.com/office/drawing/2014/main" id="{08F61D0E-7662-4723-BD93-747AAB0D812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64" name="Text Box 43">
          <a:extLst>
            <a:ext uri="{FF2B5EF4-FFF2-40B4-BE49-F238E27FC236}">
              <a16:creationId xmlns:a16="http://schemas.microsoft.com/office/drawing/2014/main" id="{DCE0829C-1EB3-492C-956B-67E4C388EA5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934333C1-3437-4AF5-8EB3-D1D884870B5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66" name="Text Box 43">
          <a:extLst>
            <a:ext uri="{FF2B5EF4-FFF2-40B4-BE49-F238E27FC236}">
              <a16:creationId xmlns:a16="http://schemas.microsoft.com/office/drawing/2014/main" id="{CBA211D8-903A-4083-9D57-25D43B9FDEC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67" name="Text Box 65">
          <a:extLst>
            <a:ext uri="{FF2B5EF4-FFF2-40B4-BE49-F238E27FC236}">
              <a16:creationId xmlns:a16="http://schemas.microsoft.com/office/drawing/2014/main" id="{F154FE1A-5637-4FB5-9BE1-DEB83A086E0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68" name="Text Box 91">
          <a:extLst>
            <a:ext uri="{FF2B5EF4-FFF2-40B4-BE49-F238E27FC236}">
              <a16:creationId xmlns:a16="http://schemas.microsoft.com/office/drawing/2014/main" id="{82908248-3CE4-4CA3-8088-C63C61E0D19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769" name="Text Box 65">
          <a:extLst>
            <a:ext uri="{FF2B5EF4-FFF2-40B4-BE49-F238E27FC236}">
              <a16:creationId xmlns:a16="http://schemas.microsoft.com/office/drawing/2014/main" id="{369D5CD1-EC47-4B4F-BAD3-C992EB7F583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70" name="Text Box 46">
          <a:extLst>
            <a:ext uri="{FF2B5EF4-FFF2-40B4-BE49-F238E27FC236}">
              <a16:creationId xmlns:a16="http://schemas.microsoft.com/office/drawing/2014/main" id="{4424F446-45B4-4F50-8E5D-8A8B42F3451B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771" name="Text Box 43">
          <a:extLst>
            <a:ext uri="{FF2B5EF4-FFF2-40B4-BE49-F238E27FC236}">
              <a16:creationId xmlns:a16="http://schemas.microsoft.com/office/drawing/2014/main" id="{158A748D-3EFE-4C4A-BE67-9F60B581FAFB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2" name="Text Box 68">
          <a:extLst>
            <a:ext uri="{FF2B5EF4-FFF2-40B4-BE49-F238E27FC236}">
              <a16:creationId xmlns:a16="http://schemas.microsoft.com/office/drawing/2014/main" id="{67A18C15-085D-42E2-9FC3-58A2821773F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3" name="Text Box 69">
          <a:extLst>
            <a:ext uri="{FF2B5EF4-FFF2-40B4-BE49-F238E27FC236}">
              <a16:creationId xmlns:a16="http://schemas.microsoft.com/office/drawing/2014/main" id="{498E3355-59EF-45CB-854A-3896B8CC42D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4" name="Text Box 70">
          <a:extLst>
            <a:ext uri="{FF2B5EF4-FFF2-40B4-BE49-F238E27FC236}">
              <a16:creationId xmlns:a16="http://schemas.microsoft.com/office/drawing/2014/main" id="{38FB5FC0-08DC-4DA7-B48A-A5AFAC9A1A3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5" name="Text Box 71">
          <a:extLst>
            <a:ext uri="{FF2B5EF4-FFF2-40B4-BE49-F238E27FC236}">
              <a16:creationId xmlns:a16="http://schemas.microsoft.com/office/drawing/2014/main" id="{B1B5C953-6E1B-40AD-9E1B-4720F9E8680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6" name="Text Box 72">
          <a:extLst>
            <a:ext uri="{FF2B5EF4-FFF2-40B4-BE49-F238E27FC236}">
              <a16:creationId xmlns:a16="http://schemas.microsoft.com/office/drawing/2014/main" id="{106E942A-3FE4-4B72-B702-6BC649A0404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77" name="Text Box 73">
          <a:extLst>
            <a:ext uri="{FF2B5EF4-FFF2-40B4-BE49-F238E27FC236}">
              <a16:creationId xmlns:a16="http://schemas.microsoft.com/office/drawing/2014/main" id="{678258A3-41B6-4945-9E6E-E6CB97C1879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78" name="Text Box 46">
          <a:extLst>
            <a:ext uri="{FF2B5EF4-FFF2-40B4-BE49-F238E27FC236}">
              <a16:creationId xmlns:a16="http://schemas.microsoft.com/office/drawing/2014/main" id="{87FAF2F8-212E-4D98-AC48-3BBAB7A2DB8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79" name="Text Box 43">
          <a:extLst>
            <a:ext uri="{FF2B5EF4-FFF2-40B4-BE49-F238E27FC236}">
              <a16:creationId xmlns:a16="http://schemas.microsoft.com/office/drawing/2014/main" id="{0CDDC33E-86B1-4355-B90D-FA335F3A3A8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80" name="Text Box 46">
          <a:extLst>
            <a:ext uri="{FF2B5EF4-FFF2-40B4-BE49-F238E27FC236}">
              <a16:creationId xmlns:a16="http://schemas.microsoft.com/office/drawing/2014/main" id="{269D5946-E5BA-473C-A4F7-1329E735D92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81" name="Text Box 43">
          <a:extLst>
            <a:ext uri="{FF2B5EF4-FFF2-40B4-BE49-F238E27FC236}">
              <a16:creationId xmlns:a16="http://schemas.microsoft.com/office/drawing/2014/main" id="{9716597B-D1B5-46C7-972D-9ACBE5376D8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2" name="Text Box 68">
          <a:extLst>
            <a:ext uri="{FF2B5EF4-FFF2-40B4-BE49-F238E27FC236}">
              <a16:creationId xmlns:a16="http://schemas.microsoft.com/office/drawing/2014/main" id="{E8A2773F-BE0D-4D8B-953E-053DFD3740E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3" name="Text Box 69">
          <a:extLst>
            <a:ext uri="{FF2B5EF4-FFF2-40B4-BE49-F238E27FC236}">
              <a16:creationId xmlns:a16="http://schemas.microsoft.com/office/drawing/2014/main" id="{2097DAC0-25D6-4E14-83EB-B18B4D66B5D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4" name="Text Box 70">
          <a:extLst>
            <a:ext uri="{FF2B5EF4-FFF2-40B4-BE49-F238E27FC236}">
              <a16:creationId xmlns:a16="http://schemas.microsoft.com/office/drawing/2014/main" id="{B49A600B-8FBC-4BDD-BAAC-44A619BC769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5" name="Text Box 71">
          <a:extLst>
            <a:ext uri="{FF2B5EF4-FFF2-40B4-BE49-F238E27FC236}">
              <a16:creationId xmlns:a16="http://schemas.microsoft.com/office/drawing/2014/main" id="{B80B5CC5-77B5-47F2-AE0D-4A8CD80D6A7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6" name="Text Box 72">
          <a:extLst>
            <a:ext uri="{FF2B5EF4-FFF2-40B4-BE49-F238E27FC236}">
              <a16:creationId xmlns:a16="http://schemas.microsoft.com/office/drawing/2014/main" id="{AC8FC0B2-F63D-4139-8140-3BA9E2CA5C2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787" name="Text Box 73">
          <a:extLst>
            <a:ext uri="{FF2B5EF4-FFF2-40B4-BE49-F238E27FC236}">
              <a16:creationId xmlns:a16="http://schemas.microsoft.com/office/drawing/2014/main" id="{8E15B6CC-4698-4123-A503-A29F99D7A1C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88" name="Text Box 46">
          <a:extLst>
            <a:ext uri="{FF2B5EF4-FFF2-40B4-BE49-F238E27FC236}">
              <a16:creationId xmlns:a16="http://schemas.microsoft.com/office/drawing/2014/main" id="{7687BDCF-8BDF-4F7F-879C-F3218D95181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89" name="Text Box 43">
          <a:extLst>
            <a:ext uri="{FF2B5EF4-FFF2-40B4-BE49-F238E27FC236}">
              <a16:creationId xmlns:a16="http://schemas.microsoft.com/office/drawing/2014/main" id="{83A35220-68D1-42AA-8184-B05DBDD89FC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90" name="Text Box 46">
          <a:extLst>
            <a:ext uri="{FF2B5EF4-FFF2-40B4-BE49-F238E27FC236}">
              <a16:creationId xmlns:a16="http://schemas.microsoft.com/office/drawing/2014/main" id="{2AAB0224-485C-46C0-8EB7-F9D343CA688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91" name="Text Box 43">
          <a:extLst>
            <a:ext uri="{FF2B5EF4-FFF2-40B4-BE49-F238E27FC236}">
              <a16:creationId xmlns:a16="http://schemas.microsoft.com/office/drawing/2014/main" id="{43E786DA-C9D8-4EF8-9971-CCC6B558520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2" name="Text Box 68">
          <a:extLst>
            <a:ext uri="{FF2B5EF4-FFF2-40B4-BE49-F238E27FC236}">
              <a16:creationId xmlns:a16="http://schemas.microsoft.com/office/drawing/2014/main" id="{259E588A-C545-4366-A2AF-31F2D7C84AB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3" name="Text Box 69">
          <a:extLst>
            <a:ext uri="{FF2B5EF4-FFF2-40B4-BE49-F238E27FC236}">
              <a16:creationId xmlns:a16="http://schemas.microsoft.com/office/drawing/2014/main" id="{38B95CF7-9149-4E06-A9D1-F5CD222419A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4" name="Text Box 70">
          <a:extLst>
            <a:ext uri="{FF2B5EF4-FFF2-40B4-BE49-F238E27FC236}">
              <a16:creationId xmlns:a16="http://schemas.microsoft.com/office/drawing/2014/main" id="{F360E8DE-864A-42ED-AF5E-EC35714E1AA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5" name="Text Box 71">
          <a:extLst>
            <a:ext uri="{FF2B5EF4-FFF2-40B4-BE49-F238E27FC236}">
              <a16:creationId xmlns:a16="http://schemas.microsoft.com/office/drawing/2014/main" id="{2535ECC5-E9C6-4D4D-89FC-1B17AB88BA1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6" name="Text Box 72">
          <a:extLst>
            <a:ext uri="{FF2B5EF4-FFF2-40B4-BE49-F238E27FC236}">
              <a16:creationId xmlns:a16="http://schemas.microsoft.com/office/drawing/2014/main" id="{BA22D973-CCB3-4A87-9CBE-0C637450DAF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797" name="Text Box 73">
          <a:extLst>
            <a:ext uri="{FF2B5EF4-FFF2-40B4-BE49-F238E27FC236}">
              <a16:creationId xmlns:a16="http://schemas.microsoft.com/office/drawing/2014/main" id="{511F082A-1DD1-48D0-9C56-C71CEFD022C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98" name="Text Box 46">
          <a:extLst>
            <a:ext uri="{FF2B5EF4-FFF2-40B4-BE49-F238E27FC236}">
              <a16:creationId xmlns:a16="http://schemas.microsoft.com/office/drawing/2014/main" id="{2AF18DD2-E219-40A5-A905-571176C3BC4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799" name="Text Box 43">
          <a:extLst>
            <a:ext uri="{FF2B5EF4-FFF2-40B4-BE49-F238E27FC236}">
              <a16:creationId xmlns:a16="http://schemas.microsoft.com/office/drawing/2014/main" id="{F5B4BEF7-2146-41D2-91BF-F3C7BA40E87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00" name="Text Box 46">
          <a:extLst>
            <a:ext uri="{FF2B5EF4-FFF2-40B4-BE49-F238E27FC236}">
              <a16:creationId xmlns:a16="http://schemas.microsoft.com/office/drawing/2014/main" id="{CD939A60-2AB2-426D-AFE3-D69A00E2CA4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01" name="Text Box 43">
          <a:extLst>
            <a:ext uri="{FF2B5EF4-FFF2-40B4-BE49-F238E27FC236}">
              <a16:creationId xmlns:a16="http://schemas.microsoft.com/office/drawing/2014/main" id="{6FF12464-69ED-4035-A686-FAB975752E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02" name="Text Box 10">
          <a:extLst>
            <a:ext uri="{FF2B5EF4-FFF2-40B4-BE49-F238E27FC236}">
              <a16:creationId xmlns:a16="http://schemas.microsoft.com/office/drawing/2014/main" id="{CA64BDF4-CFA7-44D9-8B29-088701CADBF8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03" name="Text Box 11">
          <a:extLst>
            <a:ext uri="{FF2B5EF4-FFF2-40B4-BE49-F238E27FC236}">
              <a16:creationId xmlns:a16="http://schemas.microsoft.com/office/drawing/2014/main" id="{A03651ED-17D9-40C3-AC67-277F8C76D133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04" name="Text Box 65">
          <a:extLst>
            <a:ext uri="{FF2B5EF4-FFF2-40B4-BE49-F238E27FC236}">
              <a16:creationId xmlns:a16="http://schemas.microsoft.com/office/drawing/2014/main" id="{27FCEFA8-2528-48AB-9025-E24B855B502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05" name="Text Box 91">
          <a:extLst>
            <a:ext uri="{FF2B5EF4-FFF2-40B4-BE49-F238E27FC236}">
              <a16:creationId xmlns:a16="http://schemas.microsoft.com/office/drawing/2014/main" id="{2CFA25A7-56C4-4432-9078-0804C9935D9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06" name="Text Box 65">
          <a:extLst>
            <a:ext uri="{FF2B5EF4-FFF2-40B4-BE49-F238E27FC236}">
              <a16:creationId xmlns:a16="http://schemas.microsoft.com/office/drawing/2014/main" id="{E68F7DA0-15AE-44FB-A503-5D4515F03FA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07" name="Text Box 91">
          <a:extLst>
            <a:ext uri="{FF2B5EF4-FFF2-40B4-BE49-F238E27FC236}">
              <a16:creationId xmlns:a16="http://schemas.microsoft.com/office/drawing/2014/main" id="{BA048BF0-06E1-4A01-BCFA-99B0008333C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08" name="Text Box 46">
          <a:extLst>
            <a:ext uri="{FF2B5EF4-FFF2-40B4-BE49-F238E27FC236}">
              <a16:creationId xmlns:a16="http://schemas.microsoft.com/office/drawing/2014/main" id="{DB2F712D-AE2E-4775-952E-11D56AF2CD84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09" name="Text Box 43">
          <a:extLst>
            <a:ext uri="{FF2B5EF4-FFF2-40B4-BE49-F238E27FC236}">
              <a16:creationId xmlns:a16="http://schemas.microsoft.com/office/drawing/2014/main" id="{B35F6E02-F508-4D86-9BE7-468D3C844793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0" name="Text Box 68">
          <a:extLst>
            <a:ext uri="{FF2B5EF4-FFF2-40B4-BE49-F238E27FC236}">
              <a16:creationId xmlns:a16="http://schemas.microsoft.com/office/drawing/2014/main" id="{972357C3-D337-4396-825A-F672E422D75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1" name="Text Box 69">
          <a:extLst>
            <a:ext uri="{FF2B5EF4-FFF2-40B4-BE49-F238E27FC236}">
              <a16:creationId xmlns:a16="http://schemas.microsoft.com/office/drawing/2014/main" id="{38C6AAAC-32B1-4A3E-BAEB-2C702192B21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2" name="Text Box 70">
          <a:extLst>
            <a:ext uri="{FF2B5EF4-FFF2-40B4-BE49-F238E27FC236}">
              <a16:creationId xmlns:a16="http://schemas.microsoft.com/office/drawing/2014/main" id="{498A7DA7-F03C-42E7-98E8-34435BD4C1A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3" name="Text Box 71">
          <a:extLst>
            <a:ext uri="{FF2B5EF4-FFF2-40B4-BE49-F238E27FC236}">
              <a16:creationId xmlns:a16="http://schemas.microsoft.com/office/drawing/2014/main" id="{381B8F0E-62C9-4A3D-9CC7-1F1A61695E9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4" name="Text Box 72">
          <a:extLst>
            <a:ext uri="{FF2B5EF4-FFF2-40B4-BE49-F238E27FC236}">
              <a16:creationId xmlns:a16="http://schemas.microsoft.com/office/drawing/2014/main" id="{3B485FC1-A391-4682-BCEE-F7E2FBBD249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15" name="Text Box 73">
          <a:extLst>
            <a:ext uri="{FF2B5EF4-FFF2-40B4-BE49-F238E27FC236}">
              <a16:creationId xmlns:a16="http://schemas.microsoft.com/office/drawing/2014/main" id="{22FB95EA-ED47-4576-8579-2415C9D3B74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16" name="Text Box 46">
          <a:extLst>
            <a:ext uri="{FF2B5EF4-FFF2-40B4-BE49-F238E27FC236}">
              <a16:creationId xmlns:a16="http://schemas.microsoft.com/office/drawing/2014/main" id="{6B1E5301-216D-48F6-865B-B3BA7A23BB4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17" name="Text Box 43">
          <a:extLst>
            <a:ext uri="{FF2B5EF4-FFF2-40B4-BE49-F238E27FC236}">
              <a16:creationId xmlns:a16="http://schemas.microsoft.com/office/drawing/2014/main" id="{7F39B151-A979-4FAF-AA94-8217F817636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18" name="Text Box 46">
          <a:extLst>
            <a:ext uri="{FF2B5EF4-FFF2-40B4-BE49-F238E27FC236}">
              <a16:creationId xmlns:a16="http://schemas.microsoft.com/office/drawing/2014/main" id="{D01A702E-0E4A-4740-AAAB-972D1D0E855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19" name="Text Box 43">
          <a:extLst>
            <a:ext uri="{FF2B5EF4-FFF2-40B4-BE49-F238E27FC236}">
              <a16:creationId xmlns:a16="http://schemas.microsoft.com/office/drawing/2014/main" id="{74E25282-F1AB-4F75-8926-A9958A796E5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0" name="Text Box 68">
          <a:extLst>
            <a:ext uri="{FF2B5EF4-FFF2-40B4-BE49-F238E27FC236}">
              <a16:creationId xmlns:a16="http://schemas.microsoft.com/office/drawing/2014/main" id="{F14AD2EA-DA05-4DC8-B00A-B0FD1CB4EAC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1" name="Text Box 69">
          <a:extLst>
            <a:ext uri="{FF2B5EF4-FFF2-40B4-BE49-F238E27FC236}">
              <a16:creationId xmlns:a16="http://schemas.microsoft.com/office/drawing/2014/main" id="{44A94D5C-2D20-46C3-822C-EFCFEF0C5CA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2" name="Text Box 70">
          <a:extLst>
            <a:ext uri="{FF2B5EF4-FFF2-40B4-BE49-F238E27FC236}">
              <a16:creationId xmlns:a16="http://schemas.microsoft.com/office/drawing/2014/main" id="{74AA3F57-1FED-4EE7-9133-4070581E92D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3" name="Text Box 71">
          <a:extLst>
            <a:ext uri="{FF2B5EF4-FFF2-40B4-BE49-F238E27FC236}">
              <a16:creationId xmlns:a16="http://schemas.microsoft.com/office/drawing/2014/main" id="{1EAF6102-37C7-4CD3-BA40-D893B03D44D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4" name="Text Box 72">
          <a:extLst>
            <a:ext uri="{FF2B5EF4-FFF2-40B4-BE49-F238E27FC236}">
              <a16:creationId xmlns:a16="http://schemas.microsoft.com/office/drawing/2014/main" id="{E9959655-0CD0-4042-B877-597D96F8C9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25" name="Text Box 73">
          <a:extLst>
            <a:ext uri="{FF2B5EF4-FFF2-40B4-BE49-F238E27FC236}">
              <a16:creationId xmlns:a16="http://schemas.microsoft.com/office/drawing/2014/main" id="{F455302A-63A4-4ABA-9070-CABDF6AD90A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26" name="Text Box 46">
          <a:extLst>
            <a:ext uri="{FF2B5EF4-FFF2-40B4-BE49-F238E27FC236}">
              <a16:creationId xmlns:a16="http://schemas.microsoft.com/office/drawing/2014/main" id="{55BBE41B-D790-4BA4-924E-93EBB532579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27" name="Text Box 43">
          <a:extLst>
            <a:ext uri="{FF2B5EF4-FFF2-40B4-BE49-F238E27FC236}">
              <a16:creationId xmlns:a16="http://schemas.microsoft.com/office/drawing/2014/main" id="{622FF8EB-2570-46EC-9865-A490E762C52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28" name="Text Box 46">
          <a:extLst>
            <a:ext uri="{FF2B5EF4-FFF2-40B4-BE49-F238E27FC236}">
              <a16:creationId xmlns:a16="http://schemas.microsoft.com/office/drawing/2014/main" id="{C11B4739-9E0F-4A60-BDE5-124F00B8E5F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29" name="Text Box 43">
          <a:extLst>
            <a:ext uri="{FF2B5EF4-FFF2-40B4-BE49-F238E27FC236}">
              <a16:creationId xmlns:a16="http://schemas.microsoft.com/office/drawing/2014/main" id="{35061320-DAAA-423E-919B-DB20ED92C4D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0" name="Text Box 68">
          <a:extLst>
            <a:ext uri="{FF2B5EF4-FFF2-40B4-BE49-F238E27FC236}">
              <a16:creationId xmlns:a16="http://schemas.microsoft.com/office/drawing/2014/main" id="{233EBF36-F90F-4A9F-AD00-46773FDAB47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1" name="Text Box 69">
          <a:extLst>
            <a:ext uri="{FF2B5EF4-FFF2-40B4-BE49-F238E27FC236}">
              <a16:creationId xmlns:a16="http://schemas.microsoft.com/office/drawing/2014/main" id="{E4BFBBFA-D9CD-4662-B198-016B7A4B6AE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2" name="Text Box 70">
          <a:extLst>
            <a:ext uri="{FF2B5EF4-FFF2-40B4-BE49-F238E27FC236}">
              <a16:creationId xmlns:a16="http://schemas.microsoft.com/office/drawing/2014/main" id="{C40CBC4A-BD65-45F3-B33E-F66928714FB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3" name="Text Box 71">
          <a:extLst>
            <a:ext uri="{FF2B5EF4-FFF2-40B4-BE49-F238E27FC236}">
              <a16:creationId xmlns:a16="http://schemas.microsoft.com/office/drawing/2014/main" id="{1EDF62E2-B10A-4BC7-B6A2-1E7EAAFB43E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4" name="Text Box 72">
          <a:extLst>
            <a:ext uri="{FF2B5EF4-FFF2-40B4-BE49-F238E27FC236}">
              <a16:creationId xmlns:a16="http://schemas.microsoft.com/office/drawing/2014/main" id="{35B197AE-62A9-4995-994A-5A1CD247802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35" name="Text Box 73">
          <a:extLst>
            <a:ext uri="{FF2B5EF4-FFF2-40B4-BE49-F238E27FC236}">
              <a16:creationId xmlns:a16="http://schemas.microsoft.com/office/drawing/2014/main" id="{EB8BE632-AB35-4965-97FC-B1C2E5FCF7E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36" name="Text Box 46">
          <a:extLst>
            <a:ext uri="{FF2B5EF4-FFF2-40B4-BE49-F238E27FC236}">
              <a16:creationId xmlns:a16="http://schemas.microsoft.com/office/drawing/2014/main" id="{7C8546E3-242F-43B1-867B-621004EDDB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37" name="Text Box 43">
          <a:extLst>
            <a:ext uri="{FF2B5EF4-FFF2-40B4-BE49-F238E27FC236}">
              <a16:creationId xmlns:a16="http://schemas.microsoft.com/office/drawing/2014/main" id="{A49897CA-E87A-450D-B79C-EA22DF2C322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38" name="Text Box 46">
          <a:extLst>
            <a:ext uri="{FF2B5EF4-FFF2-40B4-BE49-F238E27FC236}">
              <a16:creationId xmlns:a16="http://schemas.microsoft.com/office/drawing/2014/main" id="{3480D5B0-A853-4272-9E87-A6700611DE3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39" name="Text Box 43">
          <a:extLst>
            <a:ext uri="{FF2B5EF4-FFF2-40B4-BE49-F238E27FC236}">
              <a16:creationId xmlns:a16="http://schemas.microsoft.com/office/drawing/2014/main" id="{13DE63B5-CE46-413F-97AA-DC65EE98238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40" name="Text Box 10">
          <a:extLst>
            <a:ext uri="{FF2B5EF4-FFF2-40B4-BE49-F238E27FC236}">
              <a16:creationId xmlns:a16="http://schemas.microsoft.com/office/drawing/2014/main" id="{A9B0DA9B-1845-4110-8A1E-0ECDB2E8A716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41" name="Text Box 11">
          <a:extLst>
            <a:ext uri="{FF2B5EF4-FFF2-40B4-BE49-F238E27FC236}">
              <a16:creationId xmlns:a16="http://schemas.microsoft.com/office/drawing/2014/main" id="{09DED557-FB2C-4224-949A-2BBCE5D62AC2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42" name="Text Box 65">
          <a:extLst>
            <a:ext uri="{FF2B5EF4-FFF2-40B4-BE49-F238E27FC236}">
              <a16:creationId xmlns:a16="http://schemas.microsoft.com/office/drawing/2014/main" id="{7643CEC3-4109-4FCD-9294-03E59D3A0B5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43" name="Text Box 91">
          <a:extLst>
            <a:ext uri="{FF2B5EF4-FFF2-40B4-BE49-F238E27FC236}">
              <a16:creationId xmlns:a16="http://schemas.microsoft.com/office/drawing/2014/main" id="{E0285ADC-FEFE-4622-A482-54A5311155A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44" name="Text Box 65">
          <a:extLst>
            <a:ext uri="{FF2B5EF4-FFF2-40B4-BE49-F238E27FC236}">
              <a16:creationId xmlns:a16="http://schemas.microsoft.com/office/drawing/2014/main" id="{4E241438-ED18-4A01-991C-9A30C615B6A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45" name="Text Box 91">
          <a:extLst>
            <a:ext uri="{FF2B5EF4-FFF2-40B4-BE49-F238E27FC236}">
              <a16:creationId xmlns:a16="http://schemas.microsoft.com/office/drawing/2014/main" id="{ED0B954F-5634-482D-A46A-7D1B0327030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46" name="Text Box 46">
          <a:extLst>
            <a:ext uri="{FF2B5EF4-FFF2-40B4-BE49-F238E27FC236}">
              <a16:creationId xmlns:a16="http://schemas.microsoft.com/office/drawing/2014/main" id="{5610E685-76A5-44E4-98C3-CF0E21763D2B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47" name="Text Box 43">
          <a:extLst>
            <a:ext uri="{FF2B5EF4-FFF2-40B4-BE49-F238E27FC236}">
              <a16:creationId xmlns:a16="http://schemas.microsoft.com/office/drawing/2014/main" id="{8378D130-495B-4230-A071-A460DCAE05D4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48" name="Text Box 68">
          <a:extLst>
            <a:ext uri="{FF2B5EF4-FFF2-40B4-BE49-F238E27FC236}">
              <a16:creationId xmlns:a16="http://schemas.microsoft.com/office/drawing/2014/main" id="{A57157EF-9227-4091-8D3D-9BA4CDEF369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49" name="Text Box 69">
          <a:extLst>
            <a:ext uri="{FF2B5EF4-FFF2-40B4-BE49-F238E27FC236}">
              <a16:creationId xmlns:a16="http://schemas.microsoft.com/office/drawing/2014/main" id="{54DBF57D-919A-4889-BB24-D67B08AE711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0" name="Text Box 70">
          <a:extLst>
            <a:ext uri="{FF2B5EF4-FFF2-40B4-BE49-F238E27FC236}">
              <a16:creationId xmlns:a16="http://schemas.microsoft.com/office/drawing/2014/main" id="{6C6C6A49-5A66-4F78-94F3-6932260C0F7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1" name="Text Box 71">
          <a:extLst>
            <a:ext uri="{FF2B5EF4-FFF2-40B4-BE49-F238E27FC236}">
              <a16:creationId xmlns:a16="http://schemas.microsoft.com/office/drawing/2014/main" id="{F4A20C71-648C-4282-A598-FCEF247AFC9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2" name="Text Box 72">
          <a:extLst>
            <a:ext uri="{FF2B5EF4-FFF2-40B4-BE49-F238E27FC236}">
              <a16:creationId xmlns:a16="http://schemas.microsoft.com/office/drawing/2014/main" id="{13B22CCE-8486-4937-A056-40EF47A4F1B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3" name="Text Box 73">
          <a:extLst>
            <a:ext uri="{FF2B5EF4-FFF2-40B4-BE49-F238E27FC236}">
              <a16:creationId xmlns:a16="http://schemas.microsoft.com/office/drawing/2014/main" id="{A8092647-DCE6-4A94-9914-65A54A8F7BE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54" name="Text Box 46">
          <a:extLst>
            <a:ext uri="{FF2B5EF4-FFF2-40B4-BE49-F238E27FC236}">
              <a16:creationId xmlns:a16="http://schemas.microsoft.com/office/drawing/2014/main" id="{585B5DA3-5F68-42D7-970C-9C1854529C4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55" name="Text Box 43">
          <a:extLst>
            <a:ext uri="{FF2B5EF4-FFF2-40B4-BE49-F238E27FC236}">
              <a16:creationId xmlns:a16="http://schemas.microsoft.com/office/drawing/2014/main" id="{99C38599-EB64-4E88-A026-BE8D97610E4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56" name="Text Box 46">
          <a:extLst>
            <a:ext uri="{FF2B5EF4-FFF2-40B4-BE49-F238E27FC236}">
              <a16:creationId xmlns:a16="http://schemas.microsoft.com/office/drawing/2014/main" id="{733C2393-E519-48C8-BDEE-E731AD56C2B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57" name="Text Box 43">
          <a:extLst>
            <a:ext uri="{FF2B5EF4-FFF2-40B4-BE49-F238E27FC236}">
              <a16:creationId xmlns:a16="http://schemas.microsoft.com/office/drawing/2014/main" id="{B19C669C-351D-4BC9-A89D-1F409DEFE95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8" name="Text Box 68">
          <a:extLst>
            <a:ext uri="{FF2B5EF4-FFF2-40B4-BE49-F238E27FC236}">
              <a16:creationId xmlns:a16="http://schemas.microsoft.com/office/drawing/2014/main" id="{DE9E7BA1-C74C-4C86-9521-9EF70E19C57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59" name="Text Box 69">
          <a:extLst>
            <a:ext uri="{FF2B5EF4-FFF2-40B4-BE49-F238E27FC236}">
              <a16:creationId xmlns:a16="http://schemas.microsoft.com/office/drawing/2014/main" id="{F16243B6-7D41-40E9-927E-5368C58DB69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60" name="Text Box 70">
          <a:extLst>
            <a:ext uri="{FF2B5EF4-FFF2-40B4-BE49-F238E27FC236}">
              <a16:creationId xmlns:a16="http://schemas.microsoft.com/office/drawing/2014/main" id="{A5DD784B-EBEF-4686-8627-17B86BBDCBC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61" name="Text Box 71">
          <a:extLst>
            <a:ext uri="{FF2B5EF4-FFF2-40B4-BE49-F238E27FC236}">
              <a16:creationId xmlns:a16="http://schemas.microsoft.com/office/drawing/2014/main" id="{0514FD49-4430-42D0-B721-7F7DF11493E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62" name="Text Box 72">
          <a:extLst>
            <a:ext uri="{FF2B5EF4-FFF2-40B4-BE49-F238E27FC236}">
              <a16:creationId xmlns:a16="http://schemas.microsoft.com/office/drawing/2014/main" id="{B8F5AED6-B0B6-4CDB-B1B8-AA98873AF65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63" name="Text Box 73">
          <a:extLst>
            <a:ext uri="{FF2B5EF4-FFF2-40B4-BE49-F238E27FC236}">
              <a16:creationId xmlns:a16="http://schemas.microsoft.com/office/drawing/2014/main" id="{43DD0AC7-5EF3-4CB9-AB66-8291BA6198D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64" name="Text Box 46">
          <a:extLst>
            <a:ext uri="{FF2B5EF4-FFF2-40B4-BE49-F238E27FC236}">
              <a16:creationId xmlns:a16="http://schemas.microsoft.com/office/drawing/2014/main" id="{7C2EA9D7-6CA2-4200-8B58-0CD945B3120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65" name="Text Box 43">
          <a:extLst>
            <a:ext uri="{FF2B5EF4-FFF2-40B4-BE49-F238E27FC236}">
              <a16:creationId xmlns:a16="http://schemas.microsoft.com/office/drawing/2014/main" id="{6ECDA1B2-74A8-4206-9DCF-27A2AE0140A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66" name="Text Box 46">
          <a:extLst>
            <a:ext uri="{FF2B5EF4-FFF2-40B4-BE49-F238E27FC236}">
              <a16:creationId xmlns:a16="http://schemas.microsoft.com/office/drawing/2014/main" id="{F336A33A-E179-4B0A-A54C-F4F636C229C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67" name="Text Box 43">
          <a:extLst>
            <a:ext uri="{FF2B5EF4-FFF2-40B4-BE49-F238E27FC236}">
              <a16:creationId xmlns:a16="http://schemas.microsoft.com/office/drawing/2014/main" id="{F199151D-58B1-4FB9-96BF-8545F702F60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68" name="Text Box 68">
          <a:extLst>
            <a:ext uri="{FF2B5EF4-FFF2-40B4-BE49-F238E27FC236}">
              <a16:creationId xmlns:a16="http://schemas.microsoft.com/office/drawing/2014/main" id="{1E1DA964-8544-4DD7-B6A9-01111097B84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69" name="Text Box 69">
          <a:extLst>
            <a:ext uri="{FF2B5EF4-FFF2-40B4-BE49-F238E27FC236}">
              <a16:creationId xmlns:a16="http://schemas.microsoft.com/office/drawing/2014/main" id="{BE5ED116-AF1F-4C15-9980-F57120A8C4A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70" name="Text Box 70">
          <a:extLst>
            <a:ext uri="{FF2B5EF4-FFF2-40B4-BE49-F238E27FC236}">
              <a16:creationId xmlns:a16="http://schemas.microsoft.com/office/drawing/2014/main" id="{23628D45-C4EA-4807-A059-48454A859B8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71" name="Text Box 71">
          <a:extLst>
            <a:ext uri="{FF2B5EF4-FFF2-40B4-BE49-F238E27FC236}">
              <a16:creationId xmlns:a16="http://schemas.microsoft.com/office/drawing/2014/main" id="{7E5ADE3D-ED5A-40CB-B724-E6EA85D2C6F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72" name="Text Box 72">
          <a:extLst>
            <a:ext uri="{FF2B5EF4-FFF2-40B4-BE49-F238E27FC236}">
              <a16:creationId xmlns:a16="http://schemas.microsoft.com/office/drawing/2014/main" id="{81907759-046E-49C6-AA7D-97AE8029569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873" name="Text Box 73">
          <a:extLst>
            <a:ext uri="{FF2B5EF4-FFF2-40B4-BE49-F238E27FC236}">
              <a16:creationId xmlns:a16="http://schemas.microsoft.com/office/drawing/2014/main" id="{5682019B-6AA4-4BC5-B251-A0808E86888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74" name="Text Box 46">
          <a:extLst>
            <a:ext uri="{FF2B5EF4-FFF2-40B4-BE49-F238E27FC236}">
              <a16:creationId xmlns:a16="http://schemas.microsoft.com/office/drawing/2014/main" id="{7AD3EA62-6FFE-4BE8-8803-1FE7D1C76BE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75" name="Text Box 43">
          <a:extLst>
            <a:ext uri="{FF2B5EF4-FFF2-40B4-BE49-F238E27FC236}">
              <a16:creationId xmlns:a16="http://schemas.microsoft.com/office/drawing/2014/main" id="{DD842CC7-5549-4ADB-B045-9E817527707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76" name="Text Box 46">
          <a:extLst>
            <a:ext uri="{FF2B5EF4-FFF2-40B4-BE49-F238E27FC236}">
              <a16:creationId xmlns:a16="http://schemas.microsoft.com/office/drawing/2014/main" id="{1BE8A843-0FE1-4EB8-B55A-37608217A31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77" name="Text Box 43">
          <a:extLst>
            <a:ext uri="{FF2B5EF4-FFF2-40B4-BE49-F238E27FC236}">
              <a16:creationId xmlns:a16="http://schemas.microsoft.com/office/drawing/2014/main" id="{07E93004-AEDB-4F91-97D8-57E2847ADE3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78" name="Text Box 10">
          <a:extLst>
            <a:ext uri="{FF2B5EF4-FFF2-40B4-BE49-F238E27FC236}">
              <a16:creationId xmlns:a16="http://schemas.microsoft.com/office/drawing/2014/main" id="{4AFC9CF1-8883-430F-99A5-DBD4D05DFF69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879" name="Text Box 11">
          <a:extLst>
            <a:ext uri="{FF2B5EF4-FFF2-40B4-BE49-F238E27FC236}">
              <a16:creationId xmlns:a16="http://schemas.microsoft.com/office/drawing/2014/main" id="{7AD0F5E1-B7BB-4F80-89D3-EDF202D59CC2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80" name="Text Box 65">
          <a:extLst>
            <a:ext uri="{FF2B5EF4-FFF2-40B4-BE49-F238E27FC236}">
              <a16:creationId xmlns:a16="http://schemas.microsoft.com/office/drawing/2014/main" id="{81E52C86-530B-4561-9062-ED2DF51C193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81" name="Text Box 91">
          <a:extLst>
            <a:ext uri="{FF2B5EF4-FFF2-40B4-BE49-F238E27FC236}">
              <a16:creationId xmlns:a16="http://schemas.microsoft.com/office/drawing/2014/main" id="{400C883A-55FF-46DE-85FA-67276913D0C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82" name="Text Box 65">
          <a:extLst>
            <a:ext uri="{FF2B5EF4-FFF2-40B4-BE49-F238E27FC236}">
              <a16:creationId xmlns:a16="http://schemas.microsoft.com/office/drawing/2014/main" id="{1136F0D6-7FCA-4965-8C6F-A550BAC3B97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883" name="Text Box 91">
          <a:extLst>
            <a:ext uri="{FF2B5EF4-FFF2-40B4-BE49-F238E27FC236}">
              <a16:creationId xmlns:a16="http://schemas.microsoft.com/office/drawing/2014/main" id="{F8C4E715-68E2-4AD9-8C6C-20FBF76AA83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84" name="Text Box 46">
          <a:extLst>
            <a:ext uri="{FF2B5EF4-FFF2-40B4-BE49-F238E27FC236}">
              <a16:creationId xmlns:a16="http://schemas.microsoft.com/office/drawing/2014/main" id="{DF5A0FE8-8176-4C60-9C61-5DC84FEAECF2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885" name="Text Box 43">
          <a:extLst>
            <a:ext uri="{FF2B5EF4-FFF2-40B4-BE49-F238E27FC236}">
              <a16:creationId xmlns:a16="http://schemas.microsoft.com/office/drawing/2014/main" id="{C3C016E9-FFAA-4DDC-B2D4-0843C2A0E073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86" name="Text Box 68">
          <a:extLst>
            <a:ext uri="{FF2B5EF4-FFF2-40B4-BE49-F238E27FC236}">
              <a16:creationId xmlns:a16="http://schemas.microsoft.com/office/drawing/2014/main" id="{4F52C7B3-47AB-410F-A75B-A8DB1C439F7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87" name="Text Box 69">
          <a:extLst>
            <a:ext uri="{FF2B5EF4-FFF2-40B4-BE49-F238E27FC236}">
              <a16:creationId xmlns:a16="http://schemas.microsoft.com/office/drawing/2014/main" id="{525AD488-45AF-4BB4-8809-4F8428F1800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88" name="Text Box 70">
          <a:extLst>
            <a:ext uri="{FF2B5EF4-FFF2-40B4-BE49-F238E27FC236}">
              <a16:creationId xmlns:a16="http://schemas.microsoft.com/office/drawing/2014/main" id="{9576F7F8-20EB-45BC-9EE8-F9ADE0F063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89" name="Text Box 71">
          <a:extLst>
            <a:ext uri="{FF2B5EF4-FFF2-40B4-BE49-F238E27FC236}">
              <a16:creationId xmlns:a16="http://schemas.microsoft.com/office/drawing/2014/main" id="{2E0300AA-0418-46B1-9436-4014404436D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0" name="Text Box 72">
          <a:extLst>
            <a:ext uri="{FF2B5EF4-FFF2-40B4-BE49-F238E27FC236}">
              <a16:creationId xmlns:a16="http://schemas.microsoft.com/office/drawing/2014/main" id="{CD262C8C-2D44-4551-A8C0-4902123FE18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1" name="Text Box 73">
          <a:extLst>
            <a:ext uri="{FF2B5EF4-FFF2-40B4-BE49-F238E27FC236}">
              <a16:creationId xmlns:a16="http://schemas.microsoft.com/office/drawing/2014/main" id="{71A87B8A-58C6-48EA-980F-9F4CB6302F8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92" name="Text Box 46">
          <a:extLst>
            <a:ext uri="{FF2B5EF4-FFF2-40B4-BE49-F238E27FC236}">
              <a16:creationId xmlns:a16="http://schemas.microsoft.com/office/drawing/2014/main" id="{2A64EC0A-67E8-4B59-B8F7-F3F28C55538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93" name="Text Box 43">
          <a:extLst>
            <a:ext uri="{FF2B5EF4-FFF2-40B4-BE49-F238E27FC236}">
              <a16:creationId xmlns:a16="http://schemas.microsoft.com/office/drawing/2014/main" id="{600206EB-1741-4945-AFAB-3428C3F5322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94" name="Text Box 46">
          <a:extLst>
            <a:ext uri="{FF2B5EF4-FFF2-40B4-BE49-F238E27FC236}">
              <a16:creationId xmlns:a16="http://schemas.microsoft.com/office/drawing/2014/main" id="{194F9846-E988-402D-BC5F-8D9D5C4D889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895" name="Text Box 43">
          <a:extLst>
            <a:ext uri="{FF2B5EF4-FFF2-40B4-BE49-F238E27FC236}">
              <a16:creationId xmlns:a16="http://schemas.microsoft.com/office/drawing/2014/main" id="{844FE23C-D53A-492A-BF71-20459528102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6" name="Text Box 68">
          <a:extLst>
            <a:ext uri="{FF2B5EF4-FFF2-40B4-BE49-F238E27FC236}">
              <a16:creationId xmlns:a16="http://schemas.microsoft.com/office/drawing/2014/main" id="{49EB017F-ED54-44A2-A93F-6195D25EC49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7" name="Text Box 69">
          <a:extLst>
            <a:ext uri="{FF2B5EF4-FFF2-40B4-BE49-F238E27FC236}">
              <a16:creationId xmlns:a16="http://schemas.microsoft.com/office/drawing/2014/main" id="{37A35ED2-32BA-4129-A5A0-7FD0145EA6B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8" name="Text Box 70">
          <a:extLst>
            <a:ext uri="{FF2B5EF4-FFF2-40B4-BE49-F238E27FC236}">
              <a16:creationId xmlns:a16="http://schemas.microsoft.com/office/drawing/2014/main" id="{296181C5-FDB2-4560-A056-FCD6F6E7C60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899" name="Text Box 71">
          <a:extLst>
            <a:ext uri="{FF2B5EF4-FFF2-40B4-BE49-F238E27FC236}">
              <a16:creationId xmlns:a16="http://schemas.microsoft.com/office/drawing/2014/main" id="{07FA5888-A584-4B68-B7E7-EDD3013A0B9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00" name="Text Box 72">
          <a:extLst>
            <a:ext uri="{FF2B5EF4-FFF2-40B4-BE49-F238E27FC236}">
              <a16:creationId xmlns:a16="http://schemas.microsoft.com/office/drawing/2014/main" id="{D0534689-8C84-4C5D-88D5-DD1D93D397C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01" name="Text Box 73">
          <a:extLst>
            <a:ext uri="{FF2B5EF4-FFF2-40B4-BE49-F238E27FC236}">
              <a16:creationId xmlns:a16="http://schemas.microsoft.com/office/drawing/2014/main" id="{339C1DCA-0935-4988-99E9-3DBFDF27A6F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02" name="Text Box 46">
          <a:extLst>
            <a:ext uri="{FF2B5EF4-FFF2-40B4-BE49-F238E27FC236}">
              <a16:creationId xmlns:a16="http://schemas.microsoft.com/office/drawing/2014/main" id="{620EBBD5-E577-4C9C-A76A-ABC939C5170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03" name="Text Box 43">
          <a:extLst>
            <a:ext uri="{FF2B5EF4-FFF2-40B4-BE49-F238E27FC236}">
              <a16:creationId xmlns:a16="http://schemas.microsoft.com/office/drawing/2014/main" id="{E460ABB1-6129-4178-A51F-61DB1BAB542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04" name="Text Box 46">
          <a:extLst>
            <a:ext uri="{FF2B5EF4-FFF2-40B4-BE49-F238E27FC236}">
              <a16:creationId xmlns:a16="http://schemas.microsoft.com/office/drawing/2014/main" id="{D3E0DE25-AEB2-4EB1-A6FA-1C8EF267AC3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05" name="Text Box 43">
          <a:extLst>
            <a:ext uri="{FF2B5EF4-FFF2-40B4-BE49-F238E27FC236}">
              <a16:creationId xmlns:a16="http://schemas.microsoft.com/office/drawing/2014/main" id="{0689D937-EC6C-441A-A971-881EF5AC8FF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06" name="Text Box 68">
          <a:extLst>
            <a:ext uri="{FF2B5EF4-FFF2-40B4-BE49-F238E27FC236}">
              <a16:creationId xmlns:a16="http://schemas.microsoft.com/office/drawing/2014/main" id="{8EB7E078-58B9-4E9F-AEF7-CDE16BAF172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07" name="Text Box 69">
          <a:extLst>
            <a:ext uri="{FF2B5EF4-FFF2-40B4-BE49-F238E27FC236}">
              <a16:creationId xmlns:a16="http://schemas.microsoft.com/office/drawing/2014/main" id="{921A7C18-813A-4B2C-802C-672051291EE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08" name="Text Box 70">
          <a:extLst>
            <a:ext uri="{FF2B5EF4-FFF2-40B4-BE49-F238E27FC236}">
              <a16:creationId xmlns:a16="http://schemas.microsoft.com/office/drawing/2014/main" id="{70E07BC5-63A3-48E9-8FC2-D8057894AB7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09" name="Text Box 71">
          <a:extLst>
            <a:ext uri="{FF2B5EF4-FFF2-40B4-BE49-F238E27FC236}">
              <a16:creationId xmlns:a16="http://schemas.microsoft.com/office/drawing/2014/main" id="{29488CE2-E698-4C2B-B826-2A12984AC50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10" name="Text Box 72">
          <a:extLst>
            <a:ext uri="{FF2B5EF4-FFF2-40B4-BE49-F238E27FC236}">
              <a16:creationId xmlns:a16="http://schemas.microsoft.com/office/drawing/2014/main" id="{3A1F3773-EBBA-4A4F-9BEC-676DB182F3A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11" name="Text Box 73">
          <a:extLst>
            <a:ext uri="{FF2B5EF4-FFF2-40B4-BE49-F238E27FC236}">
              <a16:creationId xmlns:a16="http://schemas.microsoft.com/office/drawing/2014/main" id="{6C664CCF-A1A2-4876-9CCE-D28961EE982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12" name="Text Box 46">
          <a:extLst>
            <a:ext uri="{FF2B5EF4-FFF2-40B4-BE49-F238E27FC236}">
              <a16:creationId xmlns:a16="http://schemas.microsoft.com/office/drawing/2014/main" id="{1F37E119-46CE-4054-9225-1D9F02B2129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13" name="Text Box 43">
          <a:extLst>
            <a:ext uri="{FF2B5EF4-FFF2-40B4-BE49-F238E27FC236}">
              <a16:creationId xmlns:a16="http://schemas.microsoft.com/office/drawing/2014/main" id="{8E4F650F-0696-4F7E-AA1A-B0BD156CC16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14" name="Text Box 46">
          <a:extLst>
            <a:ext uri="{FF2B5EF4-FFF2-40B4-BE49-F238E27FC236}">
              <a16:creationId xmlns:a16="http://schemas.microsoft.com/office/drawing/2014/main" id="{02D7C679-1AA9-45A7-A452-F1F79FAAFBB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15" name="Text Box 43">
          <a:extLst>
            <a:ext uri="{FF2B5EF4-FFF2-40B4-BE49-F238E27FC236}">
              <a16:creationId xmlns:a16="http://schemas.microsoft.com/office/drawing/2014/main" id="{E510EB3E-196D-47B4-8AF0-AFD69011192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16" name="Text Box 65">
          <a:extLst>
            <a:ext uri="{FF2B5EF4-FFF2-40B4-BE49-F238E27FC236}">
              <a16:creationId xmlns:a16="http://schemas.microsoft.com/office/drawing/2014/main" id="{2AE51077-A3E0-44D0-A521-8A100DD6593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17" name="Text Box 91">
          <a:extLst>
            <a:ext uri="{FF2B5EF4-FFF2-40B4-BE49-F238E27FC236}">
              <a16:creationId xmlns:a16="http://schemas.microsoft.com/office/drawing/2014/main" id="{023B8CAE-49CF-43AE-9701-564E2E6DA45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18" name="Text Box 65">
          <a:extLst>
            <a:ext uri="{FF2B5EF4-FFF2-40B4-BE49-F238E27FC236}">
              <a16:creationId xmlns:a16="http://schemas.microsoft.com/office/drawing/2014/main" id="{4D862B38-5D90-41B1-88A4-6F73A0C049A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19" name="Text Box 91">
          <a:extLst>
            <a:ext uri="{FF2B5EF4-FFF2-40B4-BE49-F238E27FC236}">
              <a16:creationId xmlns:a16="http://schemas.microsoft.com/office/drawing/2014/main" id="{B37B2FFE-72E8-4F3A-B9F3-705EAA9D72F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20" name="Text Box 46">
          <a:extLst>
            <a:ext uri="{FF2B5EF4-FFF2-40B4-BE49-F238E27FC236}">
              <a16:creationId xmlns:a16="http://schemas.microsoft.com/office/drawing/2014/main" id="{239542A1-C25E-48A1-B2D0-C794D4820832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21" name="Text Box 43">
          <a:extLst>
            <a:ext uri="{FF2B5EF4-FFF2-40B4-BE49-F238E27FC236}">
              <a16:creationId xmlns:a16="http://schemas.microsoft.com/office/drawing/2014/main" id="{E804C10F-7085-4FAA-9910-5CFAA4CE3370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2" name="Text Box 68">
          <a:extLst>
            <a:ext uri="{FF2B5EF4-FFF2-40B4-BE49-F238E27FC236}">
              <a16:creationId xmlns:a16="http://schemas.microsoft.com/office/drawing/2014/main" id="{8CFBA427-1E4D-435E-AC36-A0993CE7DB0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3" name="Text Box 69">
          <a:extLst>
            <a:ext uri="{FF2B5EF4-FFF2-40B4-BE49-F238E27FC236}">
              <a16:creationId xmlns:a16="http://schemas.microsoft.com/office/drawing/2014/main" id="{5EB7A2C5-D1F3-4893-83A5-AB50732C62E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4" name="Text Box 70">
          <a:extLst>
            <a:ext uri="{FF2B5EF4-FFF2-40B4-BE49-F238E27FC236}">
              <a16:creationId xmlns:a16="http://schemas.microsoft.com/office/drawing/2014/main" id="{4BF1455A-F8F8-4999-97DA-E7D01E98166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5" name="Text Box 71">
          <a:extLst>
            <a:ext uri="{FF2B5EF4-FFF2-40B4-BE49-F238E27FC236}">
              <a16:creationId xmlns:a16="http://schemas.microsoft.com/office/drawing/2014/main" id="{1BC1C924-9F41-4467-ACEF-40E0AA31E19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6" name="Text Box 72">
          <a:extLst>
            <a:ext uri="{FF2B5EF4-FFF2-40B4-BE49-F238E27FC236}">
              <a16:creationId xmlns:a16="http://schemas.microsoft.com/office/drawing/2014/main" id="{3E740FC9-009A-4D75-B0B3-33AE943F89E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27" name="Text Box 73">
          <a:extLst>
            <a:ext uri="{FF2B5EF4-FFF2-40B4-BE49-F238E27FC236}">
              <a16:creationId xmlns:a16="http://schemas.microsoft.com/office/drawing/2014/main" id="{0ECB263B-B831-4B16-9691-EAC6DDFBBF7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28" name="Text Box 46">
          <a:extLst>
            <a:ext uri="{FF2B5EF4-FFF2-40B4-BE49-F238E27FC236}">
              <a16:creationId xmlns:a16="http://schemas.microsoft.com/office/drawing/2014/main" id="{B676FF77-01A8-45FC-A5FB-C6486C3BE40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29" name="Text Box 43">
          <a:extLst>
            <a:ext uri="{FF2B5EF4-FFF2-40B4-BE49-F238E27FC236}">
              <a16:creationId xmlns:a16="http://schemas.microsoft.com/office/drawing/2014/main" id="{F31F0CE6-2B47-4C46-8953-2AA597CBA67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30" name="Text Box 46">
          <a:extLst>
            <a:ext uri="{FF2B5EF4-FFF2-40B4-BE49-F238E27FC236}">
              <a16:creationId xmlns:a16="http://schemas.microsoft.com/office/drawing/2014/main" id="{3A69461D-3202-402E-9F72-B74C98018DF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31" name="Text Box 43">
          <a:extLst>
            <a:ext uri="{FF2B5EF4-FFF2-40B4-BE49-F238E27FC236}">
              <a16:creationId xmlns:a16="http://schemas.microsoft.com/office/drawing/2014/main" id="{23957356-CD94-499D-A8BF-2CDFDA5E685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2" name="Text Box 68">
          <a:extLst>
            <a:ext uri="{FF2B5EF4-FFF2-40B4-BE49-F238E27FC236}">
              <a16:creationId xmlns:a16="http://schemas.microsoft.com/office/drawing/2014/main" id="{DF23E3AD-09FE-4A8A-A9A8-2A270698D5A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3" name="Text Box 69">
          <a:extLst>
            <a:ext uri="{FF2B5EF4-FFF2-40B4-BE49-F238E27FC236}">
              <a16:creationId xmlns:a16="http://schemas.microsoft.com/office/drawing/2014/main" id="{15DD86B4-2A5C-46C9-8976-8F67920FE29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4" name="Text Box 70">
          <a:extLst>
            <a:ext uri="{FF2B5EF4-FFF2-40B4-BE49-F238E27FC236}">
              <a16:creationId xmlns:a16="http://schemas.microsoft.com/office/drawing/2014/main" id="{D27B2DF8-4520-4E0D-B3AD-4E1D4836AC0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5" name="Text Box 71">
          <a:extLst>
            <a:ext uri="{FF2B5EF4-FFF2-40B4-BE49-F238E27FC236}">
              <a16:creationId xmlns:a16="http://schemas.microsoft.com/office/drawing/2014/main" id="{86D5778C-1964-4028-93C2-45F2F355559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6" name="Text Box 72">
          <a:extLst>
            <a:ext uri="{FF2B5EF4-FFF2-40B4-BE49-F238E27FC236}">
              <a16:creationId xmlns:a16="http://schemas.microsoft.com/office/drawing/2014/main" id="{747A2C3B-D840-42CE-87C4-F4C38578AA8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37" name="Text Box 73">
          <a:extLst>
            <a:ext uri="{FF2B5EF4-FFF2-40B4-BE49-F238E27FC236}">
              <a16:creationId xmlns:a16="http://schemas.microsoft.com/office/drawing/2014/main" id="{AF8BBA87-C02B-43A2-84FF-218563F7C4A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38" name="Text Box 46">
          <a:extLst>
            <a:ext uri="{FF2B5EF4-FFF2-40B4-BE49-F238E27FC236}">
              <a16:creationId xmlns:a16="http://schemas.microsoft.com/office/drawing/2014/main" id="{0882FD7C-5AF6-4ACD-A94B-B8601AC1A13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39" name="Text Box 43">
          <a:extLst>
            <a:ext uri="{FF2B5EF4-FFF2-40B4-BE49-F238E27FC236}">
              <a16:creationId xmlns:a16="http://schemas.microsoft.com/office/drawing/2014/main" id="{294C525B-9D65-44AB-89F4-5BD12060E22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40" name="Text Box 46">
          <a:extLst>
            <a:ext uri="{FF2B5EF4-FFF2-40B4-BE49-F238E27FC236}">
              <a16:creationId xmlns:a16="http://schemas.microsoft.com/office/drawing/2014/main" id="{14F11C93-9C43-481E-9DC6-A4BD57A5191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1" name="Text Box 68">
          <a:extLst>
            <a:ext uri="{FF2B5EF4-FFF2-40B4-BE49-F238E27FC236}">
              <a16:creationId xmlns:a16="http://schemas.microsoft.com/office/drawing/2014/main" id="{0E706021-0CD7-45C7-96A4-FA8B83FF378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2" name="Text Box 69">
          <a:extLst>
            <a:ext uri="{FF2B5EF4-FFF2-40B4-BE49-F238E27FC236}">
              <a16:creationId xmlns:a16="http://schemas.microsoft.com/office/drawing/2014/main" id="{2A73C15F-A71F-4845-9C74-5CEE61F27AB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3" name="Text Box 70">
          <a:extLst>
            <a:ext uri="{FF2B5EF4-FFF2-40B4-BE49-F238E27FC236}">
              <a16:creationId xmlns:a16="http://schemas.microsoft.com/office/drawing/2014/main" id="{A00B53E7-4C8F-4924-985F-E804B45E769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4" name="Text Box 71">
          <a:extLst>
            <a:ext uri="{FF2B5EF4-FFF2-40B4-BE49-F238E27FC236}">
              <a16:creationId xmlns:a16="http://schemas.microsoft.com/office/drawing/2014/main" id="{AEDE2EDD-8535-4977-953A-D692E783D90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5" name="Text Box 72">
          <a:extLst>
            <a:ext uri="{FF2B5EF4-FFF2-40B4-BE49-F238E27FC236}">
              <a16:creationId xmlns:a16="http://schemas.microsoft.com/office/drawing/2014/main" id="{05A75169-E4BA-4D4A-9E55-E2572B35767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46" name="Text Box 73">
          <a:extLst>
            <a:ext uri="{FF2B5EF4-FFF2-40B4-BE49-F238E27FC236}">
              <a16:creationId xmlns:a16="http://schemas.microsoft.com/office/drawing/2014/main" id="{69F5AB67-9D2E-49D8-A86A-8EBB3934C2B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47" name="Text Box 46">
          <a:extLst>
            <a:ext uri="{FF2B5EF4-FFF2-40B4-BE49-F238E27FC236}">
              <a16:creationId xmlns:a16="http://schemas.microsoft.com/office/drawing/2014/main" id="{D1BF0370-7D5D-408F-A4E0-3648468AD54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48" name="Text Box 43">
          <a:extLst>
            <a:ext uri="{FF2B5EF4-FFF2-40B4-BE49-F238E27FC236}">
              <a16:creationId xmlns:a16="http://schemas.microsoft.com/office/drawing/2014/main" id="{0AD4626E-6AD6-4FCF-BCDA-B9544D580FF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49" name="Text Box 46">
          <a:extLst>
            <a:ext uri="{FF2B5EF4-FFF2-40B4-BE49-F238E27FC236}">
              <a16:creationId xmlns:a16="http://schemas.microsoft.com/office/drawing/2014/main" id="{6D2CB22C-B8E8-4CED-B15D-0606AE03CBA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50" name="Text Box 43">
          <a:extLst>
            <a:ext uri="{FF2B5EF4-FFF2-40B4-BE49-F238E27FC236}">
              <a16:creationId xmlns:a16="http://schemas.microsoft.com/office/drawing/2014/main" id="{7C5B54D7-AE25-432E-AA0C-623B8070C90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951" name="Text Box 10">
          <a:extLst>
            <a:ext uri="{FF2B5EF4-FFF2-40B4-BE49-F238E27FC236}">
              <a16:creationId xmlns:a16="http://schemas.microsoft.com/office/drawing/2014/main" id="{A79B1B6E-38D8-4D99-AFA2-7BF84CBE92CB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5952" name="Text Box 11">
          <a:extLst>
            <a:ext uri="{FF2B5EF4-FFF2-40B4-BE49-F238E27FC236}">
              <a16:creationId xmlns:a16="http://schemas.microsoft.com/office/drawing/2014/main" id="{B7DF7C83-B8D7-4473-923B-176428C135A3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53" name="Text Box 65">
          <a:extLst>
            <a:ext uri="{FF2B5EF4-FFF2-40B4-BE49-F238E27FC236}">
              <a16:creationId xmlns:a16="http://schemas.microsoft.com/office/drawing/2014/main" id="{71EB9CE8-F91C-4195-870F-CAFB7120A36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54" name="Text Box 91">
          <a:extLst>
            <a:ext uri="{FF2B5EF4-FFF2-40B4-BE49-F238E27FC236}">
              <a16:creationId xmlns:a16="http://schemas.microsoft.com/office/drawing/2014/main" id="{1A0BF8D3-1F1C-4C3A-89A9-BA6B3377C73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55" name="Text Box 65">
          <a:extLst>
            <a:ext uri="{FF2B5EF4-FFF2-40B4-BE49-F238E27FC236}">
              <a16:creationId xmlns:a16="http://schemas.microsoft.com/office/drawing/2014/main" id="{0BF24F6F-1177-4E78-95DB-2544A894C09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56" name="Text Box 91">
          <a:extLst>
            <a:ext uri="{FF2B5EF4-FFF2-40B4-BE49-F238E27FC236}">
              <a16:creationId xmlns:a16="http://schemas.microsoft.com/office/drawing/2014/main" id="{CAD14807-6AA7-4A7D-8DFC-0568520B4F1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57" name="Text Box 46">
          <a:extLst>
            <a:ext uri="{FF2B5EF4-FFF2-40B4-BE49-F238E27FC236}">
              <a16:creationId xmlns:a16="http://schemas.microsoft.com/office/drawing/2014/main" id="{E0D80E40-B896-41F7-8229-F96DE9135F13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58" name="Text Box 43">
          <a:extLst>
            <a:ext uri="{FF2B5EF4-FFF2-40B4-BE49-F238E27FC236}">
              <a16:creationId xmlns:a16="http://schemas.microsoft.com/office/drawing/2014/main" id="{8E7DF214-4398-4F3F-B1F9-19CE84B19BED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59" name="Text Box 68">
          <a:extLst>
            <a:ext uri="{FF2B5EF4-FFF2-40B4-BE49-F238E27FC236}">
              <a16:creationId xmlns:a16="http://schemas.microsoft.com/office/drawing/2014/main" id="{E88B1443-72FC-4E7E-8868-CC0C030B522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0" name="Text Box 69">
          <a:extLst>
            <a:ext uri="{FF2B5EF4-FFF2-40B4-BE49-F238E27FC236}">
              <a16:creationId xmlns:a16="http://schemas.microsoft.com/office/drawing/2014/main" id="{AA8F6DA8-DB83-4E11-B57D-911AEA767C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1" name="Text Box 70">
          <a:extLst>
            <a:ext uri="{FF2B5EF4-FFF2-40B4-BE49-F238E27FC236}">
              <a16:creationId xmlns:a16="http://schemas.microsoft.com/office/drawing/2014/main" id="{ED483755-DD4C-426C-B84C-C0801398695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2" name="Text Box 71">
          <a:extLst>
            <a:ext uri="{FF2B5EF4-FFF2-40B4-BE49-F238E27FC236}">
              <a16:creationId xmlns:a16="http://schemas.microsoft.com/office/drawing/2014/main" id="{41F57FB8-8C01-4AD1-9C22-967BC42FEBC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3" name="Text Box 72">
          <a:extLst>
            <a:ext uri="{FF2B5EF4-FFF2-40B4-BE49-F238E27FC236}">
              <a16:creationId xmlns:a16="http://schemas.microsoft.com/office/drawing/2014/main" id="{1EF27482-895D-4F88-86AB-BB792FCFB85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4" name="Text Box 73">
          <a:extLst>
            <a:ext uri="{FF2B5EF4-FFF2-40B4-BE49-F238E27FC236}">
              <a16:creationId xmlns:a16="http://schemas.microsoft.com/office/drawing/2014/main" id="{BBC1590E-84B8-467D-AA0F-04220182046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65" name="Text Box 46">
          <a:extLst>
            <a:ext uri="{FF2B5EF4-FFF2-40B4-BE49-F238E27FC236}">
              <a16:creationId xmlns:a16="http://schemas.microsoft.com/office/drawing/2014/main" id="{F8ADAF86-346C-43D3-8B16-D7E95233958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66" name="Text Box 43">
          <a:extLst>
            <a:ext uri="{FF2B5EF4-FFF2-40B4-BE49-F238E27FC236}">
              <a16:creationId xmlns:a16="http://schemas.microsoft.com/office/drawing/2014/main" id="{D50B4FA1-CCEF-42FA-844F-9749E41995C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67" name="Text Box 46">
          <a:extLst>
            <a:ext uri="{FF2B5EF4-FFF2-40B4-BE49-F238E27FC236}">
              <a16:creationId xmlns:a16="http://schemas.microsoft.com/office/drawing/2014/main" id="{761171B3-E134-4D00-9026-8A17D3E431E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68" name="Text Box 43">
          <a:extLst>
            <a:ext uri="{FF2B5EF4-FFF2-40B4-BE49-F238E27FC236}">
              <a16:creationId xmlns:a16="http://schemas.microsoft.com/office/drawing/2014/main" id="{3A1B5BB7-818B-4AB7-8AA7-069742731B7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69" name="Text Box 68">
          <a:extLst>
            <a:ext uri="{FF2B5EF4-FFF2-40B4-BE49-F238E27FC236}">
              <a16:creationId xmlns:a16="http://schemas.microsoft.com/office/drawing/2014/main" id="{90D8410A-CA03-4612-A8E9-B7CA405F79D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70" name="Text Box 69">
          <a:extLst>
            <a:ext uri="{FF2B5EF4-FFF2-40B4-BE49-F238E27FC236}">
              <a16:creationId xmlns:a16="http://schemas.microsoft.com/office/drawing/2014/main" id="{17CBC91D-33A6-4548-A244-33B16AB4C98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71" name="Text Box 70">
          <a:extLst>
            <a:ext uri="{FF2B5EF4-FFF2-40B4-BE49-F238E27FC236}">
              <a16:creationId xmlns:a16="http://schemas.microsoft.com/office/drawing/2014/main" id="{231189D9-0409-4E43-9926-86FF24E432A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72" name="Text Box 71">
          <a:extLst>
            <a:ext uri="{FF2B5EF4-FFF2-40B4-BE49-F238E27FC236}">
              <a16:creationId xmlns:a16="http://schemas.microsoft.com/office/drawing/2014/main" id="{A5D34416-63BC-4E5A-8BED-0089AA143BF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73" name="Text Box 72">
          <a:extLst>
            <a:ext uri="{FF2B5EF4-FFF2-40B4-BE49-F238E27FC236}">
              <a16:creationId xmlns:a16="http://schemas.microsoft.com/office/drawing/2014/main" id="{7527147A-6AEB-4C01-B905-59F6E384D65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74" name="Text Box 73">
          <a:extLst>
            <a:ext uri="{FF2B5EF4-FFF2-40B4-BE49-F238E27FC236}">
              <a16:creationId xmlns:a16="http://schemas.microsoft.com/office/drawing/2014/main" id="{7274333C-9FDB-4CA4-B947-A5D37CFBE76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75" name="Text Box 46">
          <a:extLst>
            <a:ext uri="{FF2B5EF4-FFF2-40B4-BE49-F238E27FC236}">
              <a16:creationId xmlns:a16="http://schemas.microsoft.com/office/drawing/2014/main" id="{9CBF3274-A6F8-4C15-A7FC-EA237054983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76" name="Text Box 43">
          <a:extLst>
            <a:ext uri="{FF2B5EF4-FFF2-40B4-BE49-F238E27FC236}">
              <a16:creationId xmlns:a16="http://schemas.microsoft.com/office/drawing/2014/main" id="{6CF3E94E-718E-452B-91C9-B84FB59A3C7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77" name="Text Box 46">
          <a:extLst>
            <a:ext uri="{FF2B5EF4-FFF2-40B4-BE49-F238E27FC236}">
              <a16:creationId xmlns:a16="http://schemas.microsoft.com/office/drawing/2014/main" id="{6E07975E-A04B-4864-A4E6-DC045142A0A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78" name="Text Box 43">
          <a:extLst>
            <a:ext uri="{FF2B5EF4-FFF2-40B4-BE49-F238E27FC236}">
              <a16:creationId xmlns:a16="http://schemas.microsoft.com/office/drawing/2014/main" id="{85C60443-1007-437B-8466-44A72B35085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79" name="Text Box 68">
          <a:extLst>
            <a:ext uri="{FF2B5EF4-FFF2-40B4-BE49-F238E27FC236}">
              <a16:creationId xmlns:a16="http://schemas.microsoft.com/office/drawing/2014/main" id="{A8BC73B2-CE7F-4475-8519-5EF84C20525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80" name="Text Box 69">
          <a:extLst>
            <a:ext uri="{FF2B5EF4-FFF2-40B4-BE49-F238E27FC236}">
              <a16:creationId xmlns:a16="http://schemas.microsoft.com/office/drawing/2014/main" id="{E0CE94AA-3789-410D-A261-8BC43452B77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81" name="Text Box 70">
          <a:extLst>
            <a:ext uri="{FF2B5EF4-FFF2-40B4-BE49-F238E27FC236}">
              <a16:creationId xmlns:a16="http://schemas.microsoft.com/office/drawing/2014/main" id="{6322CFFB-A6EE-4EF8-A593-9ABDB44F7097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82" name="Text Box 71">
          <a:extLst>
            <a:ext uri="{FF2B5EF4-FFF2-40B4-BE49-F238E27FC236}">
              <a16:creationId xmlns:a16="http://schemas.microsoft.com/office/drawing/2014/main" id="{C5B105DF-57DC-4E80-937A-7E596F54AC9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83" name="Text Box 72">
          <a:extLst>
            <a:ext uri="{FF2B5EF4-FFF2-40B4-BE49-F238E27FC236}">
              <a16:creationId xmlns:a16="http://schemas.microsoft.com/office/drawing/2014/main" id="{B003F578-4E2B-4192-8B2E-36FE41BEE62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5984" name="Text Box 73">
          <a:extLst>
            <a:ext uri="{FF2B5EF4-FFF2-40B4-BE49-F238E27FC236}">
              <a16:creationId xmlns:a16="http://schemas.microsoft.com/office/drawing/2014/main" id="{6D985950-7A52-4C1A-AB2D-3D7F3EA3E6F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85" name="Text Box 46">
          <a:extLst>
            <a:ext uri="{FF2B5EF4-FFF2-40B4-BE49-F238E27FC236}">
              <a16:creationId xmlns:a16="http://schemas.microsoft.com/office/drawing/2014/main" id="{7E5266C2-C3EA-422A-8B61-71E8DD3FB0A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86" name="Text Box 43">
          <a:extLst>
            <a:ext uri="{FF2B5EF4-FFF2-40B4-BE49-F238E27FC236}">
              <a16:creationId xmlns:a16="http://schemas.microsoft.com/office/drawing/2014/main" id="{810D7BEF-72B4-444E-8C47-277D5CB36D5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87" name="Text Box 46">
          <a:extLst>
            <a:ext uri="{FF2B5EF4-FFF2-40B4-BE49-F238E27FC236}">
              <a16:creationId xmlns:a16="http://schemas.microsoft.com/office/drawing/2014/main" id="{3ED01CB4-2538-47DE-A8AA-C8BA4AB15D8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5988" name="Text Box 43">
          <a:extLst>
            <a:ext uri="{FF2B5EF4-FFF2-40B4-BE49-F238E27FC236}">
              <a16:creationId xmlns:a16="http://schemas.microsoft.com/office/drawing/2014/main" id="{A1D39999-6FA6-400F-AB51-CC181222481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89" name="Text Box 65">
          <a:extLst>
            <a:ext uri="{FF2B5EF4-FFF2-40B4-BE49-F238E27FC236}">
              <a16:creationId xmlns:a16="http://schemas.microsoft.com/office/drawing/2014/main" id="{E094668D-A9B3-4116-AC49-55CDD87805E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90" name="Text Box 91">
          <a:extLst>
            <a:ext uri="{FF2B5EF4-FFF2-40B4-BE49-F238E27FC236}">
              <a16:creationId xmlns:a16="http://schemas.microsoft.com/office/drawing/2014/main" id="{3E55D6AD-BAE3-449F-9EAC-3AF6D711BC1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5991" name="Text Box 65">
          <a:extLst>
            <a:ext uri="{FF2B5EF4-FFF2-40B4-BE49-F238E27FC236}">
              <a16:creationId xmlns:a16="http://schemas.microsoft.com/office/drawing/2014/main" id="{1530472D-EFC2-4173-943B-4E9C9E8FDF8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92" name="Text Box 46">
          <a:extLst>
            <a:ext uri="{FF2B5EF4-FFF2-40B4-BE49-F238E27FC236}">
              <a16:creationId xmlns:a16="http://schemas.microsoft.com/office/drawing/2014/main" id="{2B35ECFA-3FDD-45E1-9D6E-8C3FF8876232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5993" name="Text Box 43">
          <a:extLst>
            <a:ext uri="{FF2B5EF4-FFF2-40B4-BE49-F238E27FC236}">
              <a16:creationId xmlns:a16="http://schemas.microsoft.com/office/drawing/2014/main" id="{D41B091E-84D3-4804-BB08-5B50FDD82E46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4" name="Text Box 68">
          <a:extLst>
            <a:ext uri="{FF2B5EF4-FFF2-40B4-BE49-F238E27FC236}">
              <a16:creationId xmlns:a16="http://schemas.microsoft.com/office/drawing/2014/main" id="{8CED52AE-C7B0-4165-A88D-D3A4CFE6681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5" name="Text Box 69">
          <a:extLst>
            <a:ext uri="{FF2B5EF4-FFF2-40B4-BE49-F238E27FC236}">
              <a16:creationId xmlns:a16="http://schemas.microsoft.com/office/drawing/2014/main" id="{6EC7B20A-CFBE-41C8-8CE8-D06BCD097FD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6" name="Text Box 70">
          <a:extLst>
            <a:ext uri="{FF2B5EF4-FFF2-40B4-BE49-F238E27FC236}">
              <a16:creationId xmlns:a16="http://schemas.microsoft.com/office/drawing/2014/main" id="{866E3E63-80A2-4799-9AA3-1DF82E6AFA1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7" name="Text Box 71">
          <a:extLst>
            <a:ext uri="{FF2B5EF4-FFF2-40B4-BE49-F238E27FC236}">
              <a16:creationId xmlns:a16="http://schemas.microsoft.com/office/drawing/2014/main" id="{C9766C19-70A6-4B9E-9DC3-E73837851B0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8" name="Text Box 72">
          <a:extLst>
            <a:ext uri="{FF2B5EF4-FFF2-40B4-BE49-F238E27FC236}">
              <a16:creationId xmlns:a16="http://schemas.microsoft.com/office/drawing/2014/main" id="{51E1FD39-FE11-4211-B7B3-F8193BF4D9F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5999" name="Text Box 73">
          <a:extLst>
            <a:ext uri="{FF2B5EF4-FFF2-40B4-BE49-F238E27FC236}">
              <a16:creationId xmlns:a16="http://schemas.microsoft.com/office/drawing/2014/main" id="{89D411CC-BB0B-4BEC-BF58-F6F96570721D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00" name="Text Box 46">
          <a:extLst>
            <a:ext uri="{FF2B5EF4-FFF2-40B4-BE49-F238E27FC236}">
              <a16:creationId xmlns:a16="http://schemas.microsoft.com/office/drawing/2014/main" id="{3BC5F8CB-AF75-4562-A516-08FA5FF29AC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01" name="Text Box 43">
          <a:extLst>
            <a:ext uri="{FF2B5EF4-FFF2-40B4-BE49-F238E27FC236}">
              <a16:creationId xmlns:a16="http://schemas.microsoft.com/office/drawing/2014/main" id="{9DBA7609-CB57-4C84-9EE4-D9EDB7730AF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02" name="Text Box 46">
          <a:extLst>
            <a:ext uri="{FF2B5EF4-FFF2-40B4-BE49-F238E27FC236}">
              <a16:creationId xmlns:a16="http://schemas.microsoft.com/office/drawing/2014/main" id="{0A26F081-D393-4A7C-B5AA-DA0C05B5E0F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03" name="Text Box 43">
          <a:extLst>
            <a:ext uri="{FF2B5EF4-FFF2-40B4-BE49-F238E27FC236}">
              <a16:creationId xmlns:a16="http://schemas.microsoft.com/office/drawing/2014/main" id="{BAA2A359-75A6-4B43-9E7D-AFAF6379FAC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4" name="Text Box 68">
          <a:extLst>
            <a:ext uri="{FF2B5EF4-FFF2-40B4-BE49-F238E27FC236}">
              <a16:creationId xmlns:a16="http://schemas.microsoft.com/office/drawing/2014/main" id="{DD14B22E-8ECF-4247-8423-19A53396521A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5" name="Text Box 69">
          <a:extLst>
            <a:ext uri="{FF2B5EF4-FFF2-40B4-BE49-F238E27FC236}">
              <a16:creationId xmlns:a16="http://schemas.microsoft.com/office/drawing/2014/main" id="{13CB475E-9A1C-4B8B-9049-FF3BA786E6B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6" name="Text Box 70">
          <a:extLst>
            <a:ext uri="{FF2B5EF4-FFF2-40B4-BE49-F238E27FC236}">
              <a16:creationId xmlns:a16="http://schemas.microsoft.com/office/drawing/2014/main" id="{4276BC31-4EB5-4D14-8939-75980F739A7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7" name="Text Box 71">
          <a:extLst>
            <a:ext uri="{FF2B5EF4-FFF2-40B4-BE49-F238E27FC236}">
              <a16:creationId xmlns:a16="http://schemas.microsoft.com/office/drawing/2014/main" id="{60800F5A-950B-4F7C-BE25-A32AF7BB0FD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8" name="Text Box 72">
          <a:extLst>
            <a:ext uri="{FF2B5EF4-FFF2-40B4-BE49-F238E27FC236}">
              <a16:creationId xmlns:a16="http://schemas.microsoft.com/office/drawing/2014/main" id="{D4E0C98B-4E9C-4D13-9A48-19A98DB056C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09" name="Text Box 73">
          <a:extLst>
            <a:ext uri="{FF2B5EF4-FFF2-40B4-BE49-F238E27FC236}">
              <a16:creationId xmlns:a16="http://schemas.microsoft.com/office/drawing/2014/main" id="{5F2E2579-48CF-4552-A530-2B1CD2903E7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10" name="Text Box 46">
          <a:extLst>
            <a:ext uri="{FF2B5EF4-FFF2-40B4-BE49-F238E27FC236}">
              <a16:creationId xmlns:a16="http://schemas.microsoft.com/office/drawing/2014/main" id="{6237F4A5-F8CD-4208-B030-FE3568C9F6D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11" name="Text Box 43">
          <a:extLst>
            <a:ext uri="{FF2B5EF4-FFF2-40B4-BE49-F238E27FC236}">
              <a16:creationId xmlns:a16="http://schemas.microsoft.com/office/drawing/2014/main" id="{F5901974-CF50-4C30-AEB4-BE00A794965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12" name="Text Box 46">
          <a:extLst>
            <a:ext uri="{FF2B5EF4-FFF2-40B4-BE49-F238E27FC236}">
              <a16:creationId xmlns:a16="http://schemas.microsoft.com/office/drawing/2014/main" id="{77C2047A-0167-4159-A022-02D93D3092D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13" name="Text Box 43">
          <a:extLst>
            <a:ext uri="{FF2B5EF4-FFF2-40B4-BE49-F238E27FC236}">
              <a16:creationId xmlns:a16="http://schemas.microsoft.com/office/drawing/2014/main" id="{A28D91C8-786E-48D3-B350-F055D9B0A58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4" name="Text Box 68">
          <a:extLst>
            <a:ext uri="{FF2B5EF4-FFF2-40B4-BE49-F238E27FC236}">
              <a16:creationId xmlns:a16="http://schemas.microsoft.com/office/drawing/2014/main" id="{C914E79F-E345-4BF9-BC95-A3F7A80213C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5" name="Text Box 69">
          <a:extLst>
            <a:ext uri="{FF2B5EF4-FFF2-40B4-BE49-F238E27FC236}">
              <a16:creationId xmlns:a16="http://schemas.microsoft.com/office/drawing/2014/main" id="{6CD5C333-1704-4CE0-9B69-E7F70E012F5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6" name="Text Box 70">
          <a:extLst>
            <a:ext uri="{FF2B5EF4-FFF2-40B4-BE49-F238E27FC236}">
              <a16:creationId xmlns:a16="http://schemas.microsoft.com/office/drawing/2014/main" id="{6697735D-A97F-46AB-BEE4-A7F8CE9FB67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7" name="Text Box 71">
          <a:extLst>
            <a:ext uri="{FF2B5EF4-FFF2-40B4-BE49-F238E27FC236}">
              <a16:creationId xmlns:a16="http://schemas.microsoft.com/office/drawing/2014/main" id="{508D5584-0837-49C6-92F4-8116BF2BC99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8" name="Text Box 72">
          <a:extLst>
            <a:ext uri="{FF2B5EF4-FFF2-40B4-BE49-F238E27FC236}">
              <a16:creationId xmlns:a16="http://schemas.microsoft.com/office/drawing/2014/main" id="{4ED94A80-F70C-45A9-92E0-5B5C586F05C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47625"/>
    <xdr:sp macro="" textlink="">
      <xdr:nvSpPr>
        <xdr:cNvPr id="6019" name="Text Box 73">
          <a:extLst>
            <a:ext uri="{FF2B5EF4-FFF2-40B4-BE49-F238E27FC236}">
              <a16:creationId xmlns:a16="http://schemas.microsoft.com/office/drawing/2014/main" id="{1A11105D-15FE-4E94-931F-9D4FBB1391C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20" name="Text Box 46">
          <a:extLst>
            <a:ext uri="{FF2B5EF4-FFF2-40B4-BE49-F238E27FC236}">
              <a16:creationId xmlns:a16="http://schemas.microsoft.com/office/drawing/2014/main" id="{D233A136-D060-4CA8-84E9-B60ABF16E89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21" name="Text Box 43">
          <a:extLst>
            <a:ext uri="{FF2B5EF4-FFF2-40B4-BE49-F238E27FC236}">
              <a16:creationId xmlns:a16="http://schemas.microsoft.com/office/drawing/2014/main" id="{1AB99D71-BC13-427E-9F1D-31A20130706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0150122F-5967-4693-B091-305110136181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23" name="Text Box 43">
          <a:extLst>
            <a:ext uri="{FF2B5EF4-FFF2-40B4-BE49-F238E27FC236}">
              <a16:creationId xmlns:a16="http://schemas.microsoft.com/office/drawing/2014/main" id="{CDA2B131-E81C-4C1C-9557-B186AD205F8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6024" name="Text Box 65">
          <a:extLst>
            <a:ext uri="{FF2B5EF4-FFF2-40B4-BE49-F238E27FC236}">
              <a16:creationId xmlns:a16="http://schemas.microsoft.com/office/drawing/2014/main" id="{45A2FFDC-2A4F-4CD3-950D-F0E95C83EF3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6025" name="Text Box 91">
          <a:extLst>
            <a:ext uri="{FF2B5EF4-FFF2-40B4-BE49-F238E27FC236}">
              <a16:creationId xmlns:a16="http://schemas.microsoft.com/office/drawing/2014/main" id="{77319F9A-3F79-4BDF-83DD-66062F60D9A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171450"/>
    <xdr:sp macro="" textlink="">
      <xdr:nvSpPr>
        <xdr:cNvPr id="6026" name="Text Box 65">
          <a:extLst>
            <a:ext uri="{FF2B5EF4-FFF2-40B4-BE49-F238E27FC236}">
              <a16:creationId xmlns:a16="http://schemas.microsoft.com/office/drawing/2014/main" id="{8D911E7D-F844-46A3-B0C5-9C3A42D00D0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6027" name="Text Box 46">
          <a:extLst>
            <a:ext uri="{FF2B5EF4-FFF2-40B4-BE49-F238E27FC236}">
              <a16:creationId xmlns:a16="http://schemas.microsoft.com/office/drawing/2014/main" id="{1D388B3B-D2F7-4946-AACB-F5CC0E8A1B0C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150</xdr:row>
      <xdr:rowOff>0</xdr:rowOff>
    </xdr:from>
    <xdr:ext cx="76200" cy="171450"/>
    <xdr:sp macro="" textlink="">
      <xdr:nvSpPr>
        <xdr:cNvPr id="6028" name="Text Box 43">
          <a:extLst>
            <a:ext uri="{FF2B5EF4-FFF2-40B4-BE49-F238E27FC236}">
              <a16:creationId xmlns:a16="http://schemas.microsoft.com/office/drawing/2014/main" id="{555C7ED9-D5B1-4D85-BDD5-975AED42DBBF}"/>
            </a:ext>
          </a:extLst>
        </xdr:cNvPr>
        <xdr:cNvSpPr txBox="1">
          <a:spLocks noChangeArrowheads="1"/>
        </xdr:cNvSpPr>
      </xdr:nvSpPr>
      <xdr:spPr bwMode="auto">
        <a:xfrm>
          <a:off x="4676775" y="25422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29" name="Text Box 68">
          <a:extLst>
            <a:ext uri="{FF2B5EF4-FFF2-40B4-BE49-F238E27FC236}">
              <a16:creationId xmlns:a16="http://schemas.microsoft.com/office/drawing/2014/main" id="{BC359857-1AF3-4048-ACF7-E42573523BF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0" name="Text Box 69">
          <a:extLst>
            <a:ext uri="{FF2B5EF4-FFF2-40B4-BE49-F238E27FC236}">
              <a16:creationId xmlns:a16="http://schemas.microsoft.com/office/drawing/2014/main" id="{F59BAA3D-3579-413A-994E-91C8E723661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1" name="Text Box 70">
          <a:extLst>
            <a:ext uri="{FF2B5EF4-FFF2-40B4-BE49-F238E27FC236}">
              <a16:creationId xmlns:a16="http://schemas.microsoft.com/office/drawing/2014/main" id="{1AB5E643-81C0-4CD4-AA0A-5AA07D54E75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2" name="Text Box 71">
          <a:extLst>
            <a:ext uri="{FF2B5EF4-FFF2-40B4-BE49-F238E27FC236}">
              <a16:creationId xmlns:a16="http://schemas.microsoft.com/office/drawing/2014/main" id="{44A34AAB-24AD-4718-A194-EDF3B4B41DC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3" name="Text Box 72">
          <a:extLst>
            <a:ext uri="{FF2B5EF4-FFF2-40B4-BE49-F238E27FC236}">
              <a16:creationId xmlns:a16="http://schemas.microsoft.com/office/drawing/2014/main" id="{1B8FBCAA-F2EE-41DD-81E5-14C1F61B9C4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4" name="Text Box 73">
          <a:extLst>
            <a:ext uri="{FF2B5EF4-FFF2-40B4-BE49-F238E27FC236}">
              <a16:creationId xmlns:a16="http://schemas.microsoft.com/office/drawing/2014/main" id="{5FC35A22-CB43-469F-A3FF-E3C6A7C0FCA4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35" name="Text Box 46">
          <a:extLst>
            <a:ext uri="{FF2B5EF4-FFF2-40B4-BE49-F238E27FC236}">
              <a16:creationId xmlns:a16="http://schemas.microsoft.com/office/drawing/2014/main" id="{47B32F77-72BB-4ADC-8497-C28177D772F6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36" name="Text Box 43">
          <a:extLst>
            <a:ext uri="{FF2B5EF4-FFF2-40B4-BE49-F238E27FC236}">
              <a16:creationId xmlns:a16="http://schemas.microsoft.com/office/drawing/2014/main" id="{99076319-8B46-4C8D-8998-9CC962C0AC2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37" name="Text Box 46">
          <a:extLst>
            <a:ext uri="{FF2B5EF4-FFF2-40B4-BE49-F238E27FC236}">
              <a16:creationId xmlns:a16="http://schemas.microsoft.com/office/drawing/2014/main" id="{AA5FA1BF-7DB9-490D-9CFB-E3B5F1DCC76E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38" name="Text Box 43">
          <a:extLst>
            <a:ext uri="{FF2B5EF4-FFF2-40B4-BE49-F238E27FC236}">
              <a16:creationId xmlns:a16="http://schemas.microsoft.com/office/drawing/2014/main" id="{A753FE2A-92A7-4E4F-A57F-A764F68FAA3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39" name="Text Box 68">
          <a:extLst>
            <a:ext uri="{FF2B5EF4-FFF2-40B4-BE49-F238E27FC236}">
              <a16:creationId xmlns:a16="http://schemas.microsoft.com/office/drawing/2014/main" id="{F23381BC-0011-4367-99B5-885DBD2DD002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40" name="Text Box 69">
          <a:extLst>
            <a:ext uri="{FF2B5EF4-FFF2-40B4-BE49-F238E27FC236}">
              <a16:creationId xmlns:a16="http://schemas.microsoft.com/office/drawing/2014/main" id="{927268C6-DEED-4EE6-A026-BC45614A1383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41" name="Text Box 70">
          <a:extLst>
            <a:ext uri="{FF2B5EF4-FFF2-40B4-BE49-F238E27FC236}">
              <a16:creationId xmlns:a16="http://schemas.microsoft.com/office/drawing/2014/main" id="{710A509A-729A-4611-AED5-CAD1B88F0588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42" name="Text Box 71">
          <a:extLst>
            <a:ext uri="{FF2B5EF4-FFF2-40B4-BE49-F238E27FC236}">
              <a16:creationId xmlns:a16="http://schemas.microsoft.com/office/drawing/2014/main" id="{4C2B984D-A2DA-493F-A728-DCD5E3CD74BB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43" name="Text Box 72">
          <a:extLst>
            <a:ext uri="{FF2B5EF4-FFF2-40B4-BE49-F238E27FC236}">
              <a16:creationId xmlns:a16="http://schemas.microsoft.com/office/drawing/2014/main" id="{3CB6B3A7-B0E0-4642-9C1F-2926A56D953C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66675"/>
    <xdr:sp macro="" textlink="">
      <xdr:nvSpPr>
        <xdr:cNvPr id="6044" name="Text Box 73">
          <a:extLst>
            <a:ext uri="{FF2B5EF4-FFF2-40B4-BE49-F238E27FC236}">
              <a16:creationId xmlns:a16="http://schemas.microsoft.com/office/drawing/2014/main" id="{B8559570-4F97-4083-91C1-25DB05E66B8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45" name="Text Box 46">
          <a:extLst>
            <a:ext uri="{FF2B5EF4-FFF2-40B4-BE49-F238E27FC236}">
              <a16:creationId xmlns:a16="http://schemas.microsoft.com/office/drawing/2014/main" id="{DBDF1A53-CBC6-4502-9B73-2E30D39DD365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46" name="Text Box 43">
          <a:extLst>
            <a:ext uri="{FF2B5EF4-FFF2-40B4-BE49-F238E27FC236}">
              <a16:creationId xmlns:a16="http://schemas.microsoft.com/office/drawing/2014/main" id="{C409F1B3-34DA-4978-AE98-8BC906CABF49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47" name="Text Box 46">
          <a:extLst>
            <a:ext uri="{FF2B5EF4-FFF2-40B4-BE49-F238E27FC236}">
              <a16:creationId xmlns:a16="http://schemas.microsoft.com/office/drawing/2014/main" id="{A24ADCB3-E673-44EA-8870-5C579B2136C0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150</xdr:row>
      <xdr:rowOff>0</xdr:rowOff>
    </xdr:from>
    <xdr:ext cx="76200" cy="28575"/>
    <xdr:sp macro="" textlink="">
      <xdr:nvSpPr>
        <xdr:cNvPr id="6048" name="Text Box 43">
          <a:extLst>
            <a:ext uri="{FF2B5EF4-FFF2-40B4-BE49-F238E27FC236}">
              <a16:creationId xmlns:a16="http://schemas.microsoft.com/office/drawing/2014/main" id="{D8492244-DB82-4F49-88C0-A189CD4C2C7F}"/>
            </a:ext>
          </a:extLst>
        </xdr:cNvPr>
        <xdr:cNvSpPr txBox="1">
          <a:spLocks noChangeArrowheads="1"/>
        </xdr:cNvSpPr>
      </xdr:nvSpPr>
      <xdr:spPr bwMode="auto">
        <a:xfrm>
          <a:off x="3933825" y="2542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49" name="Text Box 10">
          <a:extLst>
            <a:ext uri="{FF2B5EF4-FFF2-40B4-BE49-F238E27FC236}">
              <a16:creationId xmlns:a16="http://schemas.microsoft.com/office/drawing/2014/main" id="{D27DCFEA-A819-4AA3-969D-0F9DE7D8A406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0" name="Text Box 11">
          <a:extLst>
            <a:ext uri="{FF2B5EF4-FFF2-40B4-BE49-F238E27FC236}">
              <a16:creationId xmlns:a16="http://schemas.microsoft.com/office/drawing/2014/main" id="{315E4F21-1A23-4585-97DF-6ADB23246EF7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1" name="Text Box 10">
          <a:extLst>
            <a:ext uri="{FF2B5EF4-FFF2-40B4-BE49-F238E27FC236}">
              <a16:creationId xmlns:a16="http://schemas.microsoft.com/office/drawing/2014/main" id="{D76A112F-8203-40AD-96C6-4B212C494D84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2" name="Text Box 11">
          <a:extLst>
            <a:ext uri="{FF2B5EF4-FFF2-40B4-BE49-F238E27FC236}">
              <a16:creationId xmlns:a16="http://schemas.microsoft.com/office/drawing/2014/main" id="{10B26579-FD94-490A-B387-1D2CE6C27CE2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3" name="Text Box 10">
          <a:extLst>
            <a:ext uri="{FF2B5EF4-FFF2-40B4-BE49-F238E27FC236}">
              <a16:creationId xmlns:a16="http://schemas.microsoft.com/office/drawing/2014/main" id="{A4CD5BCE-686E-4417-8F02-0594E3F7AA3F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4" name="Text Box 11">
          <a:extLst>
            <a:ext uri="{FF2B5EF4-FFF2-40B4-BE49-F238E27FC236}">
              <a16:creationId xmlns:a16="http://schemas.microsoft.com/office/drawing/2014/main" id="{328AB171-6FF0-48D6-992A-5BAB9D7583CE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5" name="Text Box 10">
          <a:extLst>
            <a:ext uri="{FF2B5EF4-FFF2-40B4-BE49-F238E27FC236}">
              <a16:creationId xmlns:a16="http://schemas.microsoft.com/office/drawing/2014/main" id="{86D54CD4-5D74-4F2E-8E12-B15AA975064E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6" name="Text Box 11">
          <a:extLst>
            <a:ext uri="{FF2B5EF4-FFF2-40B4-BE49-F238E27FC236}">
              <a16:creationId xmlns:a16="http://schemas.microsoft.com/office/drawing/2014/main" id="{93AB12F1-53BB-480C-9344-D38EECC0654F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154</xdr:row>
      <xdr:rowOff>0</xdr:rowOff>
    </xdr:from>
    <xdr:ext cx="0" cy="171450"/>
    <xdr:sp macro="" textlink="">
      <xdr:nvSpPr>
        <xdr:cNvPr id="6057" name="Text Box 10">
          <a:extLst>
            <a:ext uri="{FF2B5EF4-FFF2-40B4-BE49-F238E27FC236}">
              <a16:creationId xmlns:a16="http://schemas.microsoft.com/office/drawing/2014/main" id="{32293055-7F9D-4979-B1CD-1A4CC0227757}"/>
            </a:ext>
          </a:extLst>
        </xdr:cNvPr>
        <xdr:cNvSpPr txBox="1">
          <a:spLocks noChangeArrowheads="1"/>
        </xdr:cNvSpPr>
      </xdr:nvSpPr>
      <xdr:spPr bwMode="auto">
        <a:xfrm>
          <a:off x="1057275" y="26127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58" name="Text Box 10">
          <a:extLst>
            <a:ext uri="{FF2B5EF4-FFF2-40B4-BE49-F238E27FC236}">
              <a16:creationId xmlns:a16="http://schemas.microsoft.com/office/drawing/2014/main" id="{FEC24A45-3E78-4B9C-B9B6-5E8C50BF1F2F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59" name="Text Box 11">
          <a:extLst>
            <a:ext uri="{FF2B5EF4-FFF2-40B4-BE49-F238E27FC236}">
              <a16:creationId xmlns:a16="http://schemas.microsoft.com/office/drawing/2014/main" id="{D4E1D0DF-265F-4E8F-BEB9-90A7DBBEA4D0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0" name="Text Box 10">
          <a:extLst>
            <a:ext uri="{FF2B5EF4-FFF2-40B4-BE49-F238E27FC236}">
              <a16:creationId xmlns:a16="http://schemas.microsoft.com/office/drawing/2014/main" id="{6B854BF1-0FA5-4E73-946C-283975AD668B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1" name="Text Box 11">
          <a:extLst>
            <a:ext uri="{FF2B5EF4-FFF2-40B4-BE49-F238E27FC236}">
              <a16:creationId xmlns:a16="http://schemas.microsoft.com/office/drawing/2014/main" id="{D8B67BF7-F2C8-43EC-8869-6F1400DA3C79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2" name="Text Box 10">
          <a:extLst>
            <a:ext uri="{FF2B5EF4-FFF2-40B4-BE49-F238E27FC236}">
              <a16:creationId xmlns:a16="http://schemas.microsoft.com/office/drawing/2014/main" id="{FA26AD74-3CFD-4CC1-A9B4-062CA8920855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3" name="Text Box 11">
          <a:extLst>
            <a:ext uri="{FF2B5EF4-FFF2-40B4-BE49-F238E27FC236}">
              <a16:creationId xmlns:a16="http://schemas.microsoft.com/office/drawing/2014/main" id="{3B8A993E-C425-44BD-9DDB-E8B057CDCB06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4" name="Text Box 10">
          <a:extLst>
            <a:ext uri="{FF2B5EF4-FFF2-40B4-BE49-F238E27FC236}">
              <a16:creationId xmlns:a16="http://schemas.microsoft.com/office/drawing/2014/main" id="{8F2F6F8C-0BA1-454C-8A55-BA037BD27AFA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5" name="Text Box 11">
          <a:extLst>
            <a:ext uri="{FF2B5EF4-FFF2-40B4-BE49-F238E27FC236}">
              <a16:creationId xmlns:a16="http://schemas.microsoft.com/office/drawing/2014/main" id="{F359EF20-7079-43AC-B7CB-1187B50B4E40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150</xdr:row>
      <xdr:rowOff>0</xdr:rowOff>
    </xdr:from>
    <xdr:ext cx="0" cy="171450"/>
    <xdr:sp macro="" textlink="">
      <xdr:nvSpPr>
        <xdr:cNvPr id="6066" name="Text Box 10">
          <a:extLst>
            <a:ext uri="{FF2B5EF4-FFF2-40B4-BE49-F238E27FC236}">
              <a16:creationId xmlns:a16="http://schemas.microsoft.com/office/drawing/2014/main" id="{95451A4C-8749-4AED-93C8-33572809366E}"/>
            </a:ext>
          </a:extLst>
        </xdr:cNvPr>
        <xdr:cNvSpPr txBox="1">
          <a:spLocks noChangeArrowheads="1"/>
        </xdr:cNvSpPr>
      </xdr:nvSpPr>
      <xdr:spPr bwMode="auto">
        <a:xfrm>
          <a:off x="1057275" y="25422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67" name="Text Box 10">
          <a:extLst>
            <a:ext uri="{FF2B5EF4-FFF2-40B4-BE49-F238E27FC236}">
              <a16:creationId xmlns:a16="http://schemas.microsoft.com/office/drawing/2014/main" id="{019331A6-11E7-4E82-8507-9C277F7007D3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68" name="Text Box 11">
          <a:extLst>
            <a:ext uri="{FF2B5EF4-FFF2-40B4-BE49-F238E27FC236}">
              <a16:creationId xmlns:a16="http://schemas.microsoft.com/office/drawing/2014/main" id="{D60EF026-1646-49C6-B09C-400DF9A4C106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69" name="Text Box 10">
          <a:extLst>
            <a:ext uri="{FF2B5EF4-FFF2-40B4-BE49-F238E27FC236}">
              <a16:creationId xmlns:a16="http://schemas.microsoft.com/office/drawing/2014/main" id="{9E0A787A-6F8C-40E5-849A-0120E877EDFE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0" name="Text Box 11">
          <a:extLst>
            <a:ext uri="{FF2B5EF4-FFF2-40B4-BE49-F238E27FC236}">
              <a16:creationId xmlns:a16="http://schemas.microsoft.com/office/drawing/2014/main" id="{E6957214-929D-48FF-9B1B-CE6CF6C46E06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1" name="Text Box 10">
          <a:extLst>
            <a:ext uri="{FF2B5EF4-FFF2-40B4-BE49-F238E27FC236}">
              <a16:creationId xmlns:a16="http://schemas.microsoft.com/office/drawing/2014/main" id="{656520AA-863D-480B-8700-B58235B2CF0D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2" name="Text Box 11">
          <a:extLst>
            <a:ext uri="{FF2B5EF4-FFF2-40B4-BE49-F238E27FC236}">
              <a16:creationId xmlns:a16="http://schemas.microsoft.com/office/drawing/2014/main" id="{8997A003-682D-4A71-B3A3-F282F24F3882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3" name="Text Box 10">
          <a:extLst>
            <a:ext uri="{FF2B5EF4-FFF2-40B4-BE49-F238E27FC236}">
              <a16:creationId xmlns:a16="http://schemas.microsoft.com/office/drawing/2014/main" id="{AEDB69D4-5F8C-4BFC-BCEB-02FA93928F92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4" name="Text Box 11">
          <a:extLst>
            <a:ext uri="{FF2B5EF4-FFF2-40B4-BE49-F238E27FC236}">
              <a16:creationId xmlns:a16="http://schemas.microsoft.com/office/drawing/2014/main" id="{3D2BBF0C-3C0A-4EE6-BAF8-A97096413BC2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5" name="Text Box 10">
          <a:extLst>
            <a:ext uri="{FF2B5EF4-FFF2-40B4-BE49-F238E27FC236}">
              <a16:creationId xmlns:a16="http://schemas.microsoft.com/office/drawing/2014/main" id="{7ADE17E5-82A6-4E74-AD4B-0E2FF4A719FE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198</xdr:row>
      <xdr:rowOff>0</xdr:rowOff>
    </xdr:from>
    <xdr:ext cx="0" cy="171450"/>
    <xdr:sp macro="" textlink="">
      <xdr:nvSpPr>
        <xdr:cNvPr id="6076" name="Text Box 10">
          <a:extLst>
            <a:ext uri="{FF2B5EF4-FFF2-40B4-BE49-F238E27FC236}">
              <a16:creationId xmlns:a16="http://schemas.microsoft.com/office/drawing/2014/main" id="{68666542-F7CB-4087-B3FC-B3EEC65D0165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77" name="Text Box 10">
          <a:extLst>
            <a:ext uri="{FF2B5EF4-FFF2-40B4-BE49-F238E27FC236}">
              <a16:creationId xmlns:a16="http://schemas.microsoft.com/office/drawing/2014/main" id="{BEE290B9-1082-4950-AC2A-2BE1A1A7ACA5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78" name="Text Box 11">
          <a:extLst>
            <a:ext uri="{FF2B5EF4-FFF2-40B4-BE49-F238E27FC236}">
              <a16:creationId xmlns:a16="http://schemas.microsoft.com/office/drawing/2014/main" id="{AEAC3A47-2DC2-4EB0-9254-1F55125193AB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79" name="Text Box 10">
          <a:extLst>
            <a:ext uri="{FF2B5EF4-FFF2-40B4-BE49-F238E27FC236}">
              <a16:creationId xmlns:a16="http://schemas.microsoft.com/office/drawing/2014/main" id="{09F60013-E526-4449-8A69-CA4E8FBD23E9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0" name="Text Box 11">
          <a:extLst>
            <a:ext uri="{FF2B5EF4-FFF2-40B4-BE49-F238E27FC236}">
              <a16:creationId xmlns:a16="http://schemas.microsoft.com/office/drawing/2014/main" id="{3F5BB1A9-5E35-4041-825C-A2BBAEFF5005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1" name="Text Box 10">
          <a:extLst>
            <a:ext uri="{FF2B5EF4-FFF2-40B4-BE49-F238E27FC236}">
              <a16:creationId xmlns:a16="http://schemas.microsoft.com/office/drawing/2014/main" id="{3FA99B0A-46B2-4AF5-ABCC-B46EA8BE9DB7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2" name="Text Box 11">
          <a:extLst>
            <a:ext uri="{FF2B5EF4-FFF2-40B4-BE49-F238E27FC236}">
              <a16:creationId xmlns:a16="http://schemas.microsoft.com/office/drawing/2014/main" id="{667E86B1-B107-459B-B06D-DFF2C482577E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3" name="Text Box 10">
          <a:extLst>
            <a:ext uri="{FF2B5EF4-FFF2-40B4-BE49-F238E27FC236}">
              <a16:creationId xmlns:a16="http://schemas.microsoft.com/office/drawing/2014/main" id="{C7F1A5CF-7BA4-429E-89E9-DDA0BECD92EE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4" name="Text Box 11">
          <a:extLst>
            <a:ext uri="{FF2B5EF4-FFF2-40B4-BE49-F238E27FC236}">
              <a16:creationId xmlns:a16="http://schemas.microsoft.com/office/drawing/2014/main" id="{D0566BC6-E406-4498-8AB5-8E65E46218FA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5" name="Text Box 10">
          <a:extLst>
            <a:ext uri="{FF2B5EF4-FFF2-40B4-BE49-F238E27FC236}">
              <a16:creationId xmlns:a16="http://schemas.microsoft.com/office/drawing/2014/main" id="{3F77A6F9-023A-49E5-B734-8DE3A7BEFEC8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203</xdr:row>
      <xdr:rowOff>0</xdr:rowOff>
    </xdr:from>
    <xdr:ext cx="0" cy="171450"/>
    <xdr:sp macro="" textlink="">
      <xdr:nvSpPr>
        <xdr:cNvPr id="6086" name="Text Box 10">
          <a:extLst>
            <a:ext uri="{FF2B5EF4-FFF2-40B4-BE49-F238E27FC236}">
              <a16:creationId xmlns:a16="http://schemas.microsoft.com/office/drawing/2014/main" id="{E0A5EBF1-4584-4128-9690-B2F0C37941F7}"/>
            </a:ext>
          </a:extLst>
        </xdr:cNvPr>
        <xdr:cNvSpPr txBox="1">
          <a:spLocks noChangeArrowheads="1"/>
        </xdr:cNvSpPr>
      </xdr:nvSpPr>
      <xdr:spPr bwMode="auto">
        <a:xfrm>
          <a:off x="1057275" y="37490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87" name="Text Box 10">
          <a:extLst>
            <a:ext uri="{FF2B5EF4-FFF2-40B4-BE49-F238E27FC236}">
              <a16:creationId xmlns:a16="http://schemas.microsoft.com/office/drawing/2014/main" id="{916E0D45-A65D-4119-BC63-EE7231962ED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88" name="Text Box 11">
          <a:extLst>
            <a:ext uri="{FF2B5EF4-FFF2-40B4-BE49-F238E27FC236}">
              <a16:creationId xmlns:a16="http://schemas.microsoft.com/office/drawing/2014/main" id="{9F8308AB-715A-4FF4-B5EC-2A57C4CA87FE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89" name="Text Box 10">
          <a:extLst>
            <a:ext uri="{FF2B5EF4-FFF2-40B4-BE49-F238E27FC236}">
              <a16:creationId xmlns:a16="http://schemas.microsoft.com/office/drawing/2014/main" id="{70F1ABDB-C57B-4213-8CF0-6D4A39D30697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0" name="Text Box 11">
          <a:extLst>
            <a:ext uri="{FF2B5EF4-FFF2-40B4-BE49-F238E27FC236}">
              <a16:creationId xmlns:a16="http://schemas.microsoft.com/office/drawing/2014/main" id="{F4CE0AD0-B127-4956-A1F8-7119D5DBA2D0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1" name="Text Box 10">
          <a:extLst>
            <a:ext uri="{FF2B5EF4-FFF2-40B4-BE49-F238E27FC236}">
              <a16:creationId xmlns:a16="http://schemas.microsoft.com/office/drawing/2014/main" id="{AC6794BA-AB0E-49E1-B170-58FBC1B500EB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2" name="Text Box 11">
          <a:extLst>
            <a:ext uri="{FF2B5EF4-FFF2-40B4-BE49-F238E27FC236}">
              <a16:creationId xmlns:a16="http://schemas.microsoft.com/office/drawing/2014/main" id="{6681C5D5-4AB3-4A5F-BB9E-23CC61241198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3" name="Text Box 10">
          <a:extLst>
            <a:ext uri="{FF2B5EF4-FFF2-40B4-BE49-F238E27FC236}">
              <a16:creationId xmlns:a16="http://schemas.microsoft.com/office/drawing/2014/main" id="{16994DBD-577A-46A1-A97E-BA8547A68FE3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4" name="Text Box 11">
          <a:extLst>
            <a:ext uri="{FF2B5EF4-FFF2-40B4-BE49-F238E27FC236}">
              <a16:creationId xmlns:a16="http://schemas.microsoft.com/office/drawing/2014/main" id="{DD0651BC-5B2B-4F35-84F5-E60C1C87A301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5" name="Text Box 10">
          <a:extLst>
            <a:ext uri="{FF2B5EF4-FFF2-40B4-BE49-F238E27FC236}">
              <a16:creationId xmlns:a16="http://schemas.microsoft.com/office/drawing/2014/main" id="{CD9F739D-E010-4F1D-B3F5-44DB600B166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157</xdr:row>
      <xdr:rowOff>0</xdr:rowOff>
    </xdr:from>
    <xdr:ext cx="0" cy="171450"/>
    <xdr:sp macro="" textlink="">
      <xdr:nvSpPr>
        <xdr:cNvPr id="6096" name="Text Box 10">
          <a:extLst>
            <a:ext uri="{FF2B5EF4-FFF2-40B4-BE49-F238E27FC236}">
              <a16:creationId xmlns:a16="http://schemas.microsoft.com/office/drawing/2014/main" id="{45904058-9487-4287-BC40-359FCB1A2114}"/>
            </a:ext>
          </a:extLst>
        </xdr:cNvPr>
        <xdr:cNvSpPr txBox="1">
          <a:spLocks noChangeArrowheads="1"/>
        </xdr:cNvSpPr>
      </xdr:nvSpPr>
      <xdr:spPr bwMode="auto">
        <a:xfrm>
          <a:off x="1057275" y="241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097" name="Text Box 68">
          <a:extLst>
            <a:ext uri="{FF2B5EF4-FFF2-40B4-BE49-F238E27FC236}">
              <a16:creationId xmlns:a16="http://schemas.microsoft.com/office/drawing/2014/main" id="{E797C5AF-592C-491F-B0A0-9E17F189AB7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098" name="Text Box 69">
          <a:extLst>
            <a:ext uri="{FF2B5EF4-FFF2-40B4-BE49-F238E27FC236}">
              <a16:creationId xmlns:a16="http://schemas.microsoft.com/office/drawing/2014/main" id="{BDE64C3F-27BA-41F8-A93E-DA9F4300DFA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099" name="Text Box 70">
          <a:extLst>
            <a:ext uri="{FF2B5EF4-FFF2-40B4-BE49-F238E27FC236}">
              <a16:creationId xmlns:a16="http://schemas.microsoft.com/office/drawing/2014/main" id="{68308061-C6B8-4EF5-B252-F717A1C5E61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00" name="Text Box 71">
          <a:extLst>
            <a:ext uri="{FF2B5EF4-FFF2-40B4-BE49-F238E27FC236}">
              <a16:creationId xmlns:a16="http://schemas.microsoft.com/office/drawing/2014/main" id="{9612E7B8-B686-4DE0-93A5-ABDC1FAC704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01" name="Text Box 72">
          <a:extLst>
            <a:ext uri="{FF2B5EF4-FFF2-40B4-BE49-F238E27FC236}">
              <a16:creationId xmlns:a16="http://schemas.microsoft.com/office/drawing/2014/main" id="{712F9C12-A5EA-4B9B-AF07-CBCEF15FBD7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02" name="Text Box 73">
          <a:extLst>
            <a:ext uri="{FF2B5EF4-FFF2-40B4-BE49-F238E27FC236}">
              <a16:creationId xmlns:a16="http://schemas.microsoft.com/office/drawing/2014/main" id="{960B94DF-C3D2-4964-98D8-17299489850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03" name="Text Box 46">
          <a:extLst>
            <a:ext uri="{FF2B5EF4-FFF2-40B4-BE49-F238E27FC236}">
              <a16:creationId xmlns:a16="http://schemas.microsoft.com/office/drawing/2014/main" id="{4EE71C15-8B82-4D3C-9446-07D4F58A365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04" name="Text Box 43">
          <a:extLst>
            <a:ext uri="{FF2B5EF4-FFF2-40B4-BE49-F238E27FC236}">
              <a16:creationId xmlns:a16="http://schemas.microsoft.com/office/drawing/2014/main" id="{FB8BBE5D-E401-4BD3-98CB-07852EBB99B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05" name="Text Box 46">
          <a:extLst>
            <a:ext uri="{FF2B5EF4-FFF2-40B4-BE49-F238E27FC236}">
              <a16:creationId xmlns:a16="http://schemas.microsoft.com/office/drawing/2014/main" id="{DB92D630-3B30-4C72-A65E-5E8597BCCA7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06" name="Text Box 43">
          <a:extLst>
            <a:ext uri="{FF2B5EF4-FFF2-40B4-BE49-F238E27FC236}">
              <a16:creationId xmlns:a16="http://schemas.microsoft.com/office/drawing/2014/main" id="{CB79648D-5A4E-46D7-AC6C-499DAC546DF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07" name="Text Box 65">
          <a:extLst>
            <a:ext uri="{FF2B5EF4-FFF2-40B4-BE49-F238E27FC236}">
              <a16:creationId xmlns:a16="http://schemas.microsoft.com/office/drawing/2014/main" id="{883351BB-A8A3-4718-8A91-4A77E044529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08" name="Text Box 91">
          <a:extLst>
            <a:ext uri="{FF2B5EF4-FFF2-40B4-BE49-F238E27FC236}">
              <a16:creationId xmlns:a16="http://schemas.microsoft.com/office/drawing/2014/main" id="{5CB12E6F-2CA8-4684-88A4-378F9DB8BC3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09" name="Text Box 65">
          <a:extLst>
            <a:ext uri="{FF2B5EF4-FFF2-40B4-BE49-F238E27FC236}">
              <a16:creationId xmlns:a16="http://schemas.microsoft.com/office/drawing/2014/main" id="{9223D782-4167-4231-9A98-53D302805E1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10" name="Text Box 91">
          <a:extLst>
            <a:ext uri="{FF2B5EF4-FFF2-40B4-BE49-F238E27FC236}">
              <a16:creationId xmlns:a16="http://schemas.microsoft.com/office/drawing/2014/main" id="{030F4BAF-DC16-44CE-B264-75B2EF1113E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1" name="Text Box 68">
          <a:extLst>
            <a:ext uri="{FF2B5EF4-FFF2-40B4-BE49-F238E27FC236}">
              <a16:creationId xmlns:a16="http://schemas.microsoft.com/office/drawing/2014/main" id="{1CAF468A-9DD8-445D-8EBF-15E8DF2886A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2" name="Text Box 69">
          <a:extLst>
            <a:ext uri="{FF2B5EF4-FFF2-40B4-BE49-F238E27FC236}">
              <a16:creationId xmlns:a16="http://schemas.microsoft.com/office/drawing/2014/main" id="{2C562BDB-D9F5-408A-9CD1-3AE5BEE2BE0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3" name="Text Box 70">
          <a:extLst>
            <a:ext uri="{FF2B5EF4-FFF2-40B4-BE49-F238E27FC236}">
              <a16:creationId xmlns:a16="http://schemas.microsoft.com/office/drawing/2014/main" id="{CD801D71-1F91-4C75-8FA2-F7E69F968BB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4" name="Text Box 71">
          <a:extLst>
            <a:ext uri="{FF2B5EF4-FFF2-40B4-BE49-F238E27FC236}">
              <a16:creationId xmlns:a16="http://schemas.microsoft.com/office/drawing/2014/main" id="{63EC0BF4-8C4E-4CA7-9E12-40D2589B7B7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5" name="Text Box 72">
          <a:extLst>
            <a:ext uri="{FF2B5EF4-FFF2-40B4-BE49-F238E27FC236}">
              <a16:creationId xmlns:a16="http://schemas.microsoft.com/office/drawing/2014/main" id="{27850B30-0ABE-45DE-B255-A9C4AA84B46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16" name="Text Box 73">
          <a:extLst>
            <a:ext uri="{FF2B5EF4-FFF2-40B4-BE49-F238E27FC236}">
              <a16:creationId xmlns:a16="http://schemas.microsoft.com/office/drawing/2014/main" id="{43075C3D-C311-44CA-8371-143061D16C8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17" name="Text Box 46">
          <a:extLst>
            <a:ext uri="{FF2B5EF4-FFF2-40B4-BE49-F238E27FC236}">
              <a16:creationId xmlns:a16="http://schemas.microsoft.com/office/drawing/2014/main" id="{CAC64C98-8DD3-410F-A69D-DE6DD9A7C15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18" name="Text Box 43">
          <a:extLst>
            <a:ext uri="{FF2B5EF4-FFF2-40B4-BE49-F238E27FC236}">
              <a16:creationId xmlns:a16="http://schemas.microsoft.com/office/drawing/2014/main" id="{7A3769F6-1E3C-4890-AC73-D83625ACDA4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19" name="Text Box 46">
          <a:extLst>
            <a:ext uri="{FF2B5EF4-FFF2-40B4-BE49-F238E27FC236}">
              <a16:creationId xmlns:a16="http://schemas.microsoft.com/office/drawing/2014/main" id="{CB59C180-6FA4-4B4E-92A9-A4916991963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20" name="Text Box 43">
          <a:extLst>
            <a:ext uri="{FF2B5EF4-FFF2-40B4-BE49-F238E27FC236}">
              <a16:creationId xmlns:a16="http://schemas.microsoft.com/office/drawing/2014/main" id="{FA2FF676-446B-4811-9324-0E238BC5677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1" name="Text Box 68">
          <a:extLst>
            <a:ext uri="{FF2B5EF4-FFF2-40B4-BE49-F238E27FC236}">
              <a16:creationId xmlns:a16="http://schemas.microsoft.com/office/drawing/2014/main" id="{D15070B7-1AB0-426B-99A7-39A9E88D723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2" name="Text Box 69">
          <a:extLst>
            <a:ext uri="{FF2B5EF4-FFF2-40B4-BE49-F238E27FC236}">
              <a16:creationId xmlns:a16="http://schemas.microsoft.com/office/drawing/2014/main" id="{FB7BD81C-FE8B-4DDA-B764-D9056018D21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3" name="Text Box 70">
          <a:extLst>
            <a:ext uri="{FF2B5EF4-FFF2-40B4-BE49-F238E27FC236}">
              <a16:creationId xmlns:a16="http://schemas.microsoft.com/office/drawing/2014/main" id="{A766269A-4FA3-45E3-A2F7-FBDCBC457AC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4" name="Text Box 71">
          <a:extLst>
            <a:ext uri="{FF2B5EF4-FFF2-40B4-BE49-F238E27FC236}">
              <a16:creationId xmlns:a16="http://schemas.microsoft.com/office/drawing/2014/main" id="{D642BDDF-913B-44D9-95A5-407E3ED2AFF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5" name="Text Box 72">
          <a:extLst>
            <a:ext uri="{FF2B5EF4-FFF2-40B4-BE49-F238E27FC236}">
              <a16:creationId xmlns:a16="http://schemas.microsoft.com/office/drawing/2014/main" id="{A003BA13-3641-4BBE-9102-FC6DBB04901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26" name="Text Box 73">
          <a:extLst>
            <a:ext uri="{FF2B5EF4-FFF2-40B4-BE49-F238E27FC236}">
              <a16:creationId xmlns:a16="http://schemas.microsoft.com/office/drawing/2014/main" id="{77372AFF-96AC-4C2A-93E2-F54C72A6633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27" name="Text Box 46">
          <a:extLst>
            <a:ext uri="{FF2B5EF4-FFF2-40B4-BE49-F238E27FC236}">
              <a16:creationId xmlns:a16="http://schemas.microsoft.com/office/drawing/2014/main" id="{359AFC9A-7A1B-43C7-BBA7-62581CF2ECD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28" name="Text Box 43">
          <a:extLst>
            <a:ext uri="{FF2B5EF4-FFF2-40B4-BE49-F238E27FC236}">
              <a16:creationId xmlns:a16="http://schemas.microsoft.com/office/drawing/2014/main" id="{89FE365A-26CD-4D4A-9808-88F7AD8A5E3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29" name="Text Box 46">
          <a:extLst>
            <a:ext uri="{FF2B5EF4-FFF2-40B4-BE49-F238E27FC236}">
              <a16:creationId xmlns:a16="http://schemas.microsoft.com/office/drawing/2014/main" id="{B8C35E51-2450-422C-948E-C1E58803B65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30" name="Text Box 43">
          <a:extLst>
            <a:ext uri="{FF2B5EF4-FFF2-40B4-BE49-F238E27FC236}">
              <a16:creationId xmlns:a16="http://schemas.microsoft.com/office/drawing/2014/main" id="{32838E6A-FC5A-46DC-8E38-7329E5764E4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1" name="Text Box 68">
          <a:extLst>
            <a:ext uri="{FF2B5EF4-FFF2-40B4-BE49-F238E27FC236}">
              <a16:creationId xmlns:a16="http://schemas.microsoft.com/office/drawing/2014/main" id="{011A364A-BB28-40FB-9916-20DE1384BD2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2" name="Text Box 69">
          <a:extLst>
            <a:ext uri="{FF2B5EF4-FFF2-40B4-BE49-F238E27FC236}">
              <a16:creationId xmlns:a16="http://schemas.microsoft.com/office/drawing/2014/main" id="{D26B0B9B-9B3F-42FB-B643-3E6E909695C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3" name="Text Box 70">
          <a:extLst>
            <a:ext uri="{FF2B5EF4-FFF2-40B4-BE49-F238E27FC236}">
              <a16:creationId xmlns:a16="http://schemas.microsoft.com/office/drawing/2014/main" id="{BE0DAE99-667C-41CA-B320-B53AB569436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4" name="Text Box 71">
          <a:extLst>
            <a:ext uri="{FF2B5EF4-FFF2-40B4-BE49-F238E27FC236}">
              <a16:creationId xmlns:a16="http://schemas.microsoft.com/office/drawing/2014/main" id="{32F375F1-4BDA-41EB-8A93-347B3784DBE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5" name="Text Box 72">
          <a:extLst>
            <a:ext uri="{FF2B5EF4-FFF2-40B4-BE49-F238E27FC236}">
              <a16:creationId xmlns:a16="http://schemas.microsoft.com/office/drawing/2014/main" id="{4DE0666B-F888-4EA1-A595-1438469C449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36" name="Text Box 73">
          <a:extLst>
            <a:ext uri="{FF2B5EF4-FFF2-40B4-BE49-F238E27FC236}">
              <a16:creationId xmlns:a16="http://schemas.microsoft.com/office/drawing/2014/main" id="{47674DB6-3F46-4503-87DE-9109952825A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37" name="Text Box 46">
          <a:extLst>
            <a:ext uri="{FF2B5EF4-FFF2-40B4-BE49-F238E27FC236}">
              <a16:creationId xmlns:a16="http://schemas.microsoft.com/office/drawing/2014/main" id="{08FA612B-E9BC-4C04-8F65-091D7B9CA92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38" name="Text Box 43">
          <a:extLst>
            <a:ext uri="{FF2B5EF4-FFF2-40B4-BE49-F238E27FC236}">
              <a16:creationId xmlns:a16="http://schemas.microsoft.com/office/drawing/2014/main" id="{3BD1DF24-FCE7-46E3-95AA-7111444FC48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39" name="Text Box 46">
          <a:extLst>
            <a:ext uri="{FF2B5EF4-FFF2-40B4-BE49-F238E27FC236}">
              <a16:creationId xmlns:a16="http://schemas.microsoft.com/office/drawing/2014/main" id="{D3ECCE78-C174-41A7-92FA-B3A260FCEE7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40" name="Text Box 43">
          <a:extLst>
            <a:ext uri="{FF2B5EF4-FFF2-40B4-BE49-F238E27FC236}">
              <a16:creationId xmlns:a16="http://schemas.microsoft.com/office/drawing/2014/main" id="{F3A5C2F8-C932-45C5-921C-CA2FFC2B232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41" name="Text Box 65">
          <a:extLst>
            <a:ext uri="{FF2B5EF4-FFF2-40B4-BE49-F238E27FC236}">
              <a16:creationId xmlns:a16="http://schemas.microsoft.com/office/drawing/2014/main" id="{0766594E-FCF2-47C2-96F9-2B049653BC7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42" name="Text Box 91">
          <a:extLst>
            <a:ext uri="{FF2B5EF4-FFF2-40B4-BE49-F238E27FC236}">
              <a16:creationId xmlns:a16="http://schemas.microsoft.com/office/drawing/2014/main" id="{4B7E57F5-87BB-4920-A934-44D7964BE55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43" name="Text Box 65">
          <a:extLst>
            <a:ext uri="{FF2B5EF4-FFF2-40B4-BE49-F238E27FC236}">
              <a16:creationId xmlns:a16="http://schemas.microsoft.com/office/drawing/2014/main" id="{D90AC691-96D1-4681-9874-CAFFFD9BFDF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44" name="Text Box 91">
          <a:extLst>
            <a:ext uri="{FF2B5EF4-FFF2-40B4-BE49-F238E27FC236}">
              <a16:creationId xmlns:a16="http://schemas.microsoft.com/office/drawing/2014/main" id="{FF973B65-E6F1-402E-A145-0EEFC689157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45" name="Text Box 68">
          <a:extLst>
            <a:ext uri="{FF2B5EF4-FFF2-40B4-BE49-F238E27FC236}">
              <a16:creationId xmlns:a16="http://schemas.microsoft.com/office/drawing/2014/main" id="{0DADAE67-B3C6-4673-9C2D-6A47375A881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46" name="Text Box 69">
          <a:extLst>
            <a:ext uri="{FF2B5EF4-FFF2-40B4-BE49-F238E27FC236}">
              <a16:creationId xmlns:a16="http://schemas.microsoft.com/office/drawing/2014/main" id="{A811A6BA-9896-489E-8189-C584CF3EA54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47" name="Text Box 70">
          <a:extLst>
            <a:ext uri="{FF2B5EF4-FFF2-40B4-BE49-F238E27FC236}">
              <a16:creationId xmlns:a16="http://schemas.microsoft.com/office/drawing/2014/main" id="{465D497E-DBE4-4578-818B-5587F9C1B61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48" name="Text Box 71">
          <a:extLst>
            <a:ext uri="{FF2B5EF4-FFF2-40B4-BE49-F238E27FC236}">
              <a16:creationId xmlns:a16="http://schemas.microsoft.com/office/drawing/2014/main" id="{B0B47485-F126-43C7-A1F2-063375923D7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49" name="Text Box 72">
          <a:extLst>
            <a:ext uri="{FF2B5EF4-FFF2-40B4-BE49-F238E27FC236}">
              <a16:creationId xmlns:a16="http://schemas.microsoft.com/office/drawing/2014/main" id="{0A8F8951-80A4-47D7-858F-A3E820ECD5B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0" name="Text Box 73">
          <a:extLst>
            <a:ext uri="{FF2B5EF4-FFF2-40B4-BE49-F238E27FC236}">
              <a16:creationId xmlns:a16="http://schemas.microsoft.com/office/drawing/2014/main" id="{294F0876-E4EA-453E-8318-E4C3C5B242E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51" name="Text Box 46">
          <a:extLst>
            <a:ext uri="{FF2B5EF4-FFF2-40B4-BE49-F238E27FC236}">
              <a16:creationId xmlns:a16="http://schemas.microsoft.com/office/drawing/2014/main" id="{22EF3A6F-27AA-4609-A899-1F4C4E66E3D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52" name="Text Box 43">
          <a:extLst>
            <a:ext uri="{FF2B5EF4-FFF2-40B4-BE49-F238E27FC236}">
              <a16:creationId xmlns:a16="http://schemas.microsoft.com/office/drawing/2014/main" id="{6ADBE289-85A3-40F7-AC74-417D13601C3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53" name="Text Box 46">
          <a:extLst>
            <a:ext uri="{FF2B5EF4-FFF2-40B4-BE49-F238E27FC236}">
              <a16:creationId xmlns:a16="http://schemas.microsoft.com/office/drawing/2014/main" id="{3627C6F5-9288-4CB0-A1A0-6E6EE38AE42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54" name="Text Box 43">
          <a:extLst>
            <a:ext uri="{FF2B5EF4-FFF2-40B4-BE49-F238E27FC236}">
              <a16:creationId xmlns:a16="http://schemas.microsoft.com/office/drawing/2014/main" id="{1AA4DB25-9A17-4CD3-BB30-20F36EB7EDF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5" name="Text Box 68">
          <a:extLst>
            <a:ext uri="{FF2B5EF4-FFF2-40B4-BE49-F238E27FC236}">
              <a16:creationId xmlns:a16="http://schemas.microsoft.com/office/drawing/2014/main" id="{9C6F9452-6F5F-42C4-9DBD-ABFA09D5207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6" name="Text Box 69">
          <a:extLst>
            <a:ext uri="{FF2B5EF4-FFF2-40B4-BE49-F238E27FC236}">
              <a16:creationId xmlns:a16="http://schemas.microsoft.com/office/drawing/2014/main" id="{BA60A2A0-15A7-422C-A702-446D9B2BA1B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7" name="Text Box 70">
          <a:extLst>
            <a:ext uri="{FF2B5EF4-FFF2-40B4-BE49-F238E27FC236}">
              <a16:creationId xmlns:a16="http://schemas.microsoft.com/office/drawing/2014/main" id="{EC6AE65D-0617-4F4D-B423-CEC613302B5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8" name="Text Box 71">
          <a:extLst>
            <a:ext uri="{FF2B5EF4-FFF2-40B4-BE49-F238E27FC236}">
              <a16:creationId xmlns:a16="http://schemas.microsoft.com/office/drawing/2014/main" id="{35956537-BEC2-407D-89FF-9F7ECCE17A9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59" name="Text Box 72">
          <a:extLst>
            <a:ext uri="{FF2B5EF4-FFF2-40B4-BE49-F238E27FC236}">
              <a16:creationId xmlns:a16="http://schemas.microsoft.com/office/drawing/2014/main" id="{13F9CC89-F530-43A5-BCD0-5C6FEB58648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60" name="Text Box 73">
          <a:extLst>
            <a:ext uri="{FF2B5EF4-FFF2-40B4-BE49-F238E27FC236}">
              <a16:creationId xmlns:a16="http://schemas.microsoft.com/office/drawing/2014/main" id="{A370F7D4-D627-4373-AD1A-BB071AB1CE3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61" name="Text Box 46">
          <a:extLst>
            <a:ext uri="{FF2B5EF4-FFF2-40B4-BE49-F238E27FC236}">
              <a16:creationId xmlns:a16="http://schemas.microsoft.com/office/drawing/2014/main" id="{1A68CEB0-3AB3-44D9-8E75-11C82D269AE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62" name="Text Box 43">
          <a:extLst>
            <a:ext uri="{FF2B5EF4-FFF2-40B4-BE49-F238E27FC236}">
              <a16:creationId xmlns:a16="http://schemas.microsoft.com/office/drawing/2014/main" id="{D7D45588-CDE5-488E-BA48-60144980DFE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63" name="Text Box 46">
          <a:extLst>
            <a:ext uri="{FF2B5EF4-FFF2-40B4-BE49-F238E27FC236}">
              <a16:creationId xmlns:a16="http://schemas.microsoft.com/office/drawing/2014/main" id="{F4A21E0C-CF04-490B-94FC-BFAF8BA46AC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64" name="Text Box 43">
          <a:extLst>
            <a:ext uri="{FF2B5EF4-FFF2-40B4-BE49-F238E27FC236}">
              <a16:creationId xmlns:a16="http://schemas.microsoft.com/office/drawing/2014/main" id="{459575BE-5820-44A8-81BE-55248339B7C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65" name="Text Box 68">
          <a:extLst>
            <a:ext uri="{FF2B5EF4-FFF2-40B4-BE49-F238E27FC236}">
              <a16:creationId xmlns:a16="http://schemas.microsoft.com/office/drawing/2014/main" id="{7D2811D5-A8FB-4017-8D3D-41CCDDA7F9D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66" name="Text Box 69">
          <a:extLst>
            <a:ext uri="{FF2B5EF4-FFF2-40B4-BE49-F238E27FC236}">
              <a16:creationId xmlns:a16="http://schemas.microsoft.com/office/drawing/2014/main" id="{4BE22596-DC19-4646-8B6C-E1F4110BDD5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67" name="Text Box 70">
          <a:extLst>
            <a:ext uri="{FF2B5EF4-FFF2-40B4-BE49-F238E27FC236}">
              <a16:creationId xmlns:a16="http://schemas.microsoft.com/office/drawing/2014/main" id="{2814E893-4BA2-4876-A986-AE80D178D6F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68" name="Text Box 71">
          <a:extLst>
            <a:ext uri="{FF2B5EF4-FFF2-40B4-BE49-F238E27FC236}">
              <a16:creationId xmlns:a16="http://schemas.microsoft.com/office/drawing/2014/main" id="{491B6195-608D-4AD3-A04E-EDA456D4A1E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69" name="Text Box 72">
          <a:extLst>
            <a:ext uri="{FF2B5EF4-FFF2-40B4-BE49-F238E27FC236}">
              <a16:creationId xmlns:a16="http://schemas.microsoft.com/office/drawing/2014/main" id="{1E837BC6-CF5A-45F8-A09B-3FEDF39184A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70" name="Text Box 73">
          <a:extLst>
            <a:ext uri="{FF2B5EF4-FFF2-40B4-BE49-F238E27FC236}">
              <a16:creationId xmlns:a16="http://schemas.microsoft.com/office/drawing/2014/main" id="{35657270-149B-4C80-B45F-14452456F99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71" name="Text Box 46">
          <a:extLst>
            <a:ext uri="{FF2B5EF4-FFF2-40B4-BE49-F238E27FC236}">
              <a16:creationId xmlns:a16="http://schemas.microsoft.com/office/drawing/2014/main" id="{5BBC1843-477E-400C-8E2C-459E8AFD605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72" name="Text Box 43">
          <a:extLst>
            <a:ext uri="{FF2B5EF4-FFF2-40B4-BE49-F238E27FC236}">
              <a16:creationId xmlns:a16="http://schemas.microsoft.com/office/drawing/2014/main" id="{63420E0F-8F23-4D42-A072-A42390C6AE9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73" name="Text Box 46">
          <a:extLst>
            <a:ext uri="{FF2B5EF4-FFF2-40B4-BE49-F238E27FC236}">
              <a16:creationId xmlns:a16="http://schemas.microsoft.com/office/drawing/2014/main" id="{FCA5744E-EB9E-4CC5-A3AA-E00E1C03913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74" name="Text Box 43">
          <a:extLst>
            <a:ext uri="{FF2B5EF4-FFF2-40B4-BE49-F238E27FC236}">
              <a16:creationId xmlns:a16="http://schemas.microsoft.com/office/drawing/2014/main" id="{D8377EE9-EACE-4650-9606-E5B68CA5257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75" name="Text Box 65">
          <a:extLst>
            <a:ext uri="{FF2B5EF4-FFF2-40B4-BE49-F238E27FC236}">
              <a16:creationId xmlns:a16="http://schemas.microsoft.com/office/drawing/2014/main" id="{2EFF17B8-49FD-43E8-A2F6-EF7D78B0B25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76" name="Text Box 91">
          <a:extLst>
            <a:ext uri="{FF2B5EF4-FFF2-40B4-BE49-F238E27FC236}">
              <a16:creationId xmlns:a16="http://schemas.microsoft.com/office/drawing/2014/main" id="{ECBC250C-F347-4C54-A2D1-EEBBDAB68FC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77" name="Text Box 65">
          <a:extLst>
            <a:ext uri="{FF2B5EF4-FFF2-40B4-BE49-F238E27FC236}">
              <a16:creationId xmlns:a16="http://schemas.microsoft.com/office/drawing/2014/main" id="{3FE17715-AE9E-497A-B64B-A025472CCA5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178" name="Text Box 91">
          <a:extLst>
            <a:ext uri="{FF2B5EF4-FFF2-40B4-BE49-F238E27FC236}">
              <a16:creationId xmlns:a16="http://schemas.microsoft.com/office/drawing/2014/main" id="{FC9D6C25-F099-4405-8D4E-7B891DE5F34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79" name="Text Box 68">
          <a:extLst>
            <a:ext uri="{FF2B5EF4-FFF2-40B4-BE49-F238E27FC236}">
              <a16:creationId xmlns:a16="http://schemas.microsoft.com/office/drawing/2014/main" id="{287B91F7-EC37-4563-86D2-506E0DD3BE5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0" name="Text Box 69">
          <a:extLst>
            <a:ext uri="{FF2B5EF4-FFF2-40B4-BE49-F238E27FC236}">
              <a16:creationId xmlns:a16="http://schemas.microsoft.com/office/drawing/2014/main" id="{25FD5E51-1C45-4F9E-8290-87B747D8966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1" name="Text Box 70">
          <a:extLst>
            <a:ext uri="{FF2B5EF4-FFF2-40B4-BE49-F238E27FC236}">
              <a16:creationId xmlns:a16="http://schemas.microsoft.com/office/drawing/2014/main" id="{295D2BA2-C86D-4009-80B9-8FA2985E3A5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2" name="Text Box 71">
          <a:extLst>
            <a:ext uri="{FF2B5EF4-FFF2-40B4-BE49-F238E27FC236}">
              <a16:creationId xmlns:a16="http://schemas.microsoft.com/office/drawing/2014/main" id="{68F6EACE-3F0C-4F35-9CE6-1A61EA166DF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3" name="Text Box 72">
          <a:extLst>
            <a:ext uri="{FF2B5EF4-FFF2-40B4-BE49-F238E27FC236}">
              <a16:creationId xmlns:a16="http://schemas.microsoft.com/office/drawing/2014/main" id="{653EC6B3-ADBE-425D-AEF5-FDFFCE208DA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4" name="Text Box 73">
          <a:extLst>
            <a:ext uri="{FF2B5EF4-FFF2-40B4-BE49-F238E27FC236}">
              <a16:creationId xmlns:a16="http://schemas.microsoft.com/office/drawing/2014/main" id="{14E2BB4D-A5D9-4200-86EC-9D4C3CEE110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85" name="Text Box 46">
          <a:extLst>
            <a:ext uri="{FF2B5EF4-FFF2-40B4-BE49-F238E27FC236}">
              <a16:creationId xmlns:a16="http://schemas.microsoft.com/office/drawing/2014/main" id="{CAF31E60-8806-49F1-A587-B866C4C8F82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86" name="Text Box 43">
          <a:extLst>
            <a:ext uri="{FF2B5EF4-FFF2-40B4-BE49-F238E27FC236}">
              <a16:creationId xmlns:a16="http://schemas.microsoft.com/office/drawing/2014/main" id="{9A53BA32-A024-4D50-AB42-FC1BB58D70D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87" name="Text Box 46">
          <a:extLst>
            <a:ext uri="{FF2B5EF4-FFF2-40B4-BE49-F238E27FC236}">
              <a16:creationId xmlns:a16="http://schemas.microsoft.com/office/drawing/2014/main" id="{A75840A6-7523-4524-B7EF-B499E53282A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88" name="Text Box 43">
          <a:extLst>
            <a:ext uri="{FF2B5EF4-FFF2-40B4-BE49-F238E27FC236}">
              <a16:creationId xmlns:a16="http://schemas.microsoft.com/office/drawing/2014/main" id="{A0980A16-A93D-4B7C-8193-C96D09777B5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89" name="Text Box 68">
          <a:extLst>
            <a:ext uri="{FF2B5EF4-FFF2-40B4-BE49-F238E27FC236}">
              <a16:creationId xmlns:a16="http://schemas.microsoft.com/office/drawing/2014/main" id="{5524C718-2DA3-425B-B46F-58CF66D4F4B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90" name="Text Box 69">
          <a:extLst>
            <a:ext uri="{FF2B5EF4-FFF2-40B4-BE49-F238E27FC236}">
              <a16:creationId xmlns:a16="http://schemas.microsoft.com/office/drawing/2014/main" id="{4615EF73-39C5-47EA-B21D-60FDCB54652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91" name="Text Box 70">
          <a:extLst>
            <a:ext uri="{FF2B5EF4-FFF2-40B4-BE49-F238E27FC236}">
              <a16:creationId xmlns:a16="http://schemas.microsoft.com/office/drawing/2014/main" id="{583626C2-DC97-4284-88C4-DAB5FFCFC47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92" name="Text Box 71">
          <a:extLst>
            <a:ext uri="{FF2B5EF4-FFF2-40B4-BE49-F238E27FC236}">
              <a16:creationId xmlns:a16="http://schemas.microsoft.com/office/drawing/2014/main" id="{4B6FA696-5EA4-4345-87B3-943578503B3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93" name="Text Box 72">
          <a:extLst>
            <a:ext uri="{FF2B5EF4-FFF2-40B4-BE49-F238E27FC236}">
              <a16:creationId xmlns:a16="http://schemas.microsoft.com/office/drawing/2014/main" id="{D7940F46-B8FF-46C8-962D-15D8EF40368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194" name="Text Box 73">
          <a:extLst>
            <a:ext uri="{FF2B5EF4-FFF2-40B4-BE49-F238E27FC236}">
              <a16:creationId xmlns:a16="http://schemas.microsoft.com/office/drawing/2014/main" id="{0169EEFD-B433-449F-8ACA-6043F412114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95" name="Text Box 46">
          <a:extLst>
            <a:ext uri="{FF2B5EF4-FFF2-40B4-BE49-F238E27FC236}">
              <a16:creationId xmlns:a16="http://schemas.microsoft.com/office/drawing/2014/main" id="{B1E29C07-B883-488D-8897-559D6FDA9ED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96" name="Text Box 43">
          <a:extLst>
            <a:ext uri="{FF2B5EF4-FFF2-40B4-BE49-F238E27FC236}">
              <a16:creationId xmlns:a16="http://schemas.microsoft.com/office/drawing/2014/main" id="{8DE9A323-22E9-4463-B3DD-099E994DCF4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97" name="Text Box 46">
          <a:extLst>
            <a:ext uri="{FF2B5EF4-FFF2-40B4-BE49-F238E27FC236}">
              <a16:creationId xmlns:a16="http://schemas.microsoft.com/office/drawing/2014/main" id="{56AE5B00-34BB-4FB0-BDFD-48F9693A819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198" name="Text Box 43">
          <a:extLst>
            <a:ext uri="{FF2B5EF4-FFF2-40B4-BE49-F238E27FC236}">
              <a16:creationId xmlns:a16="http://schemas.microsoft.com/office/drawing/2014/main" id="{AE22B75D-EF38-4C2D-AB67-E5AA1B5A8B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199" name="Text Box 68">
          <a:extLst>
            <a:ext uri="{FF2B5EF4-FFF2-40B4-BE49-F238E27FC236}">
              <a16:creationId xmlns:a16="http://schemas.microsoft.com/office/drawing/2014/main" id="{BC10420C-44D5-41F8-BC5E-DDEE23F3C95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00" name="Text Box 69">
          <a:extLst>
            <a:ext uri="{FF2B5EF4-FFF2-40B4-BE49-F238E27FC236}">
              <a16:creationId xmlns:a16="http://schemas.microsoft.com/office/drawing/2014/main" id="{DDC2D7E1-A229-4595-AA3F-FB0850D27CE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01" name="Text Box 70">
          <a:extLst>
            <a:ext uri="{FF2B5EF4-FFF2-40B4-BE49-F238E27FC236}">
              <a16:creationId xmlns:a16="http://schemas.microsoft.com/office/drawing/2014/main" id="{F9BA26C7-C12C-4D93-9941-EA0503C636D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02" name="Text Box 71">
          <a:extLst>
            <a:ext uri="{FF2B5EF4-FFF2-40B4-BE49-F238E27FC236}">
              <a16:creationId xmlns:a16="http://schemas.microsoft.com/office/drawing/2014/main" id="{0CC69C54-E1A0-45C9-8D51-549D75E34B9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03" name="Text Box 72">
          <a:extLst>
            <a:ext uri="{FF2B5EF4-FFF2-40B4-BE49-F238E27FC236}">
              <a16:creationId xmlns:a16="http://schemas.microsoft.com/office/drawing/2014/main" id="{A957BE73-D66E-40AD-B3B4-DC20C973B91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04" name="Text Box 73">
          <a:extLst>
            <a:ext uri="{FF2B5EF4-FFF2-40B4-BE49-F238E27FC236}">
              <a16:creationId xmlns:a16="http://schemas.microsoft.com/office/drawing/2014/main" id="{7DE0D5CE-CFA8-40AC-8C49-5DBF1BC0152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05" name="Text Box 46">
          <a:extLst>
            <a:ext uri="{FF2B5EF4-FFF2-40B4-BE49-F238E27FC236}">
              <a16:creationId xmlns:a16="http://schemas.microsoft.com/office/drawing/2014/main" id="{68449D41-013F-4037-8A01-E1B635D4CB5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06" name="Text Box 43">
          <a:extLst>
            <a:ext uri="{FF2B5EF4-FFF2-40B4-BE49-F238E27FC236}">
              <a16:creationId xmlns:a16="http://schemas.microsoft.com/office/drawing/2014/main" id="{83E5FA79-33DC-4471-8697-65D41224DBB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07" name="Text Box 46">
          <a:extLst>
            <a:ext uri="{FF2B5EF4-FFF2-40B4-BE49-F238E27FC236}">
              <a16:creationId xmlns:a16="http://schemas.microsoft.com/office/drawing/2014/main" id="{C35D0531-875C-445E-B294-682139F6141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08" name="Text Box 43">
          <a:extLst>
            <a:ext uri="{FF2B5EF4-FFF2-40B4-BE49-F238E27FC236}">
              <a16:creationId xmlns:a16="http://schemas.microsoft.com/office/drawing/2014/main" id="{4F9F2086-CC24-460A-B9B8-858BB80F52E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09" name="Text Box 65">
          <a:extLst>
            <a:ext uri="{FF2B5EF4-FFF2-40B4-BE49-F238E27FC236}">
              <a16:creationId xmlns:a16="http://schemas.microsoft.com/office/drawing/2014/main" id="{3E4620D7-41AD-48F5-8756-4F02C840526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10" name="Text Box 91">
          <a:extLst>
            <a:ext uri="{FF2B5EF4-FFF2-40B4-BE49-F238E27FC236}">
              <a16:creationId xmlns:a16="http://schemas.microsoft.com/office/drawing/2014/main" id="{D828AC97-B573-4D92-B9F0-8E28D863319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11" name="Text Box 65">
          <a:extLst>
            <a:ext uri="{FF2B5EF4-FFF2-40B4-BE49-F238E27FC236}">
              <a16:creationId xmlns:a16="http://schemas.microsoft.com/office/drawing/2014/main" id="{0D178AAD-9D89-44D4-A055-8B0B0DB4922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12" name="Text Box 91">
          <a:extLst>
            <a:ext uri="{FF2B5EF4-FFF2-40B4-BE49-F238E27FC236}">
              <a16:creationId xmlns:a16="http://schemas.microsoft.com/office/drawing/2014/main" id="{031CBCFA-3C28-4BC4-8443-B7AC494B071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3" name="Text Box 68">
          <a:extLst>
            <a:ext uri="{FF2B5EF4-FFF2-40B4-BE49-F238E27FC236}">
              <a16:creationId xmlns:a16="http://schemas.microsoft.com/office/drawing/2014/main" id="{31153C49-1F00-40D5-80D9-E9D545C1F64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4" name="Text Box 69">
          <a:extLst>
            <a:ext uri="{FF2B5EF4-FFF2-40B4-BE49-F238E27FC236}">
              <a16:creationId xmlns:a16="http://schemas.microsoft.com/office/drawing/2014/main" id="{FA0D6061-02CC-40DD-9A0C-DD0CD806089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5" name="Text Box 70">
          <a:extLst>
            <a:ext uri="{FF2B5EF4-FFF2-40B4-BE49-F238E27FC236}">
              <a16:creationId xmlns:a16="http://schemas.microsoft.com/office/drawing/2014/main" id="{D1D3FFDB-1D1D-4983-9575-AA3D97BA11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6" name="Text Box 71">
          <a:extLst>
            <a:ext uri="{FF2B5EF4-FFF2-40B4-BE49-F238E27FC236}">
              <a16:creationId xmlns:a16="http://schemas.microsoft.com/office/drawing/2014/main" id="{B894A952-5CA2-4B0D-A8D0-E239B60C401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7" name="Text Box 72">
          <a:extLst>
            <a:ext uri="{FF2B5EF4-FFF2-40B4-BE49-F238E27FC236}">
              <a16:creationId xmlns:a16="http://schemas.microsoft.com/office/drawing/2014/main" id="{C6AE4C60-3331-4307-9170-6164858B771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18" name="Text Box 73">
          <a:extLst>
            <a:ext uri="{FF2B5EF4-FFF2-40B4-BE49-F238E27FC236}">
              <a16:creationId xmlns:a16="http://schemas.microsoft.com/office/drawing/2014/main" id="{C76E9CA7-1FA7-4057-B1B5-B5FED45A090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19" name="Text Box 46">
          <a:extLst>
            <a:ext uri="{FF2B5EF4-FFF2-40B4-BE49-F238E27FC236}">
              <a16:creationId xmlns:a16="http://schemas.microsoft.com/office/drawing/2014/main" id="{C89F5054-75BD-470B-A7D6-5D722860A3F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20" name="Text Box 43">
          <a:extLst>
            <a:ext uri="{FF2B5EF4-FFF2-40B4-BE49-F238E27FC236}">
              <a16:creationId xmlns:a16="http://schemas.microsoft.com/office/drawing/2014/main" id="{34CA9035-C0C8-4624-8CD2-B326E5D6BB4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21" name="Text Box 46">
          <a:extLst>
            <a:ext uri="{FF2B5EF4-FFF2-40B4-BE49-F238E27FC236}">
              <a16:creationId xmlns:a16="http://schemas.microsoft.com/office/drawing/2014/main" id="{71CD3AD9-F313-4A7D-9369-45EDFC3DCCB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22" name="Text Box 43">
          <a:extLst>
            <a:ext uri="{FF2B5EF4-FFF2-40B4-BE49-F238E27FC236}">
              <a16:creationId xmlns:a16="http://schemas.microsoft.com/office/drawing/2014/main" id="{406068CD-F57E-420C-9CA9-21CB07EBF31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3" name="Text Box 68">
          <a:extLst>
            <a:ext uri="{FF2B5EF4-FFF2-40B4-BE49-F238E27FC236}">
              <a16:creationId xmlns:a16="http://schemas.microsoft.com/office/drawing/2014/main" id="{05005579-7F31-4B07-87AF-D3C91FCA315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4" name="Text Box 69">
          <a:extLst>
            <a:ext uri="{FF2B5EF4-FFF2-40B4-BE49-F238E27FC236}">
              <a16:creationId xmlns:a16="http://schemas.microsoft.com/office/drawing/2014/main" id="{6B8785C1-4956-4494-9D41-ACC4E32BA98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5" name="Text Box 70">
          <a:extLst>
            <a:ext uri="{FF2B5EF4-FFF2-40B4-BE49-F238E27FC236}">
              <a16:creationId xmlns:a16="http://schemas.microsoft.com/office/drawing/2014/main" id="{1FE689D9-E0FF-460C-97DE-5841C24C77E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6" name="Text Box 71">
          <a:extLst>
            <a:ext uri="{FF2B5EF4-FFF2-40B4-BE49-F238E27FC236}">
              <a16:creationId xmlns:a16="http://schemas.microsoft.com/office/drawing/2014/main" id="{60DA4E2B-9D3F-4B08-AB4A-1EB6989A4D8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7" name="Text Box 72">
          <a:extLst>
            <a:ext uri="{FF2B5EF4-FFF2-40B4-BE49-F238E27FC236}">
              <a16:creationId xmlns:a16="http://schemas.microsoft.com/office/drawing/2014/main" id="{DB4BBC30-18D2-41D6-AF02-7BB09AE94BF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28" name="Text Box 73">
          <a:extLst>
            <a:ext uri="{FF2B5EF4-FFF2-40B4-BE49-F238E27FC236}">
              <a16:creationId xmlns:a16="http://schemas.microsoft.com/office/drawing/2014/main" id="{E3EF2F74-3B27-4E32-8B30-7E11061375C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29" name="Text Box 46">
          <a:extLst>
            <a:ext uri="{FF2B5EF4-FFF2-40B4-BE49-F238E27FC236}">
              <a16:creationId xmlns:a16="http://schemas.microsoft.com/office/drawing/2014/main" id="{D74FFF3B-A945-4855-89CD-561C029A5FD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30" name="Text Box 43">
          <a:extLst>
            <a:ext uri="{FF2B5EF4-FFF2-40B4-BE49-F238E27FC236}">
              <a16:creationId xmlns:a16="http://schemas.microsoft.com/office/drawing/2014/main" id="{4857B084-24B8-4BC3-ABEB-DC3D9320283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31" name="Text Box 46">
          <a:extLst>
            <a:ext uri="{FF2B5EF4-FFF2-40B4-BE49-F238E27FC236}">
              <a16:creationId xmlns:a16="http://schemas.microsoft.com/office/drawing/2014/main" id="{47E6A10D-BFB7-409D-878B-BB673202460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2" name="Text Box 68">
          <a:extLst>
            <a:ext uri="{FF2B5EF4-FFF2-40B4-BE49-F238E27FC236}">
              <a16:creationId xmlns:a16="http://schemas.microsoft.com/office/drawing/2014/main" id="{B3956420-A42D-4CD1-8FC1-8D81D92A306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3" name="Text Box 69">
          <a:extLst>
            <a:ext uri="{FF2B5EF4-FFF2-40B4-BE49-F238E27FC236}">
              <a16:creationId xmlns:a16="http://schemas.microsoft.com/office/drawing/2014/main" id="{5E819D12-F0C3-45A8-8AEF-A24C546E4C8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4" name="Text Box 70">
          <a:extLst>
            <a:ext uri="{FF2B5EF4-FFF2-40B4-BE49-F238E27FC236}">
              <a16:creationId xmlns:a16="http://schemas.microsoft.com/office/drawing/2014/main" id="{C3530A7B-8CAD-42EC-997D-35047B4DB36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5" name="Text Box 71">
          <a:extLst>
            <a:ext uri="{FF2B5EF4-FFF2-40B4-BE49-F238E27FC236}">
              <a16:creationId xmlns:a16="http://schemas.microsoft.com/office/drawing/2014/main" id="{E1F011AB-4BD1-4C78-9C5D-72DBE52E967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6" name="Text Box 72">
          <a:extLst>
            <a:ext uri="{FF2B5EF4-FFF2-40B4-BE49-F238E27FC236}">
              <a16:creationId xmlns:a16="http://schemas.microsoft.com/office/drawing/2014/main" id="{CAFB11A9-BDC7-4D21-80B1-0796458811E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37" name="Text Box 73">
          <a:extLst>
            <a:ext uri="{FF2B5EF4-FFF2-40B4-BE49-F238E27FC236}">
              <a16:creationId xmlns:a16="http://schemas.microsoft.com/office/drawing/2014/main" id="{EE386964-9E06-42F0-A80E-2E6BAB93732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3BA7A6AF-0CE2-4768-93C3-5C1263E32F9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39" name="Text Box 43">
          <a:extLst>
            <a:ext uri="{FF2B5EF4-FFF2-40B4-BE49-F238E27FC236}">
              <a16:creationId xmlns:a16="http://schemas.microsoft.com/office/drawing/2014/main" id="{CD097B84-FD19-49D9-B31F-F86B15E54E5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40" name="Text Box 46">
          <a:extLst>
            <a:ext uri="{FF2B5EF4-FFF2-40B4-BE49-F238E27FC236}">
              <a16:creationId xmlns:a16="http://schemas.microsoft.com/office/drawing/2014/main" id="{FFE1483F-2B0E-4FFD-A678-A84443B38A9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41" name="Text Box 43">
          <a:extLst>
            <a:ext uri="{FF2B5EF4-FFF2-40B4-BE49-F238E27FC236}">
              <a16:creationId xmlns:a16="http://schemas.microsoft.com/office/drawing/2014/main" id="{E6926DB4-611B-42EA-B2C5-12EC60CBFA8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42" name="Text Box 65">
          <a:extLst>
            <a:ext uri="{FF2B5EF4-FFF2-40B4-BE49-F238E27FC236}">
              <a16:creationId xmlns:a16="http://schemas.microsoft.com/office/drawing/2014/main" id="{E2D06CD9-ED92-4024-A3E5-49650F1DA3B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43" name="Text Box 91">
          <a:extLst>
            <a:ext uri="{FF2B5EF4-FFF2-40B4-BE49-F238E27FC236}">
              <a16:creationId xmlns:a16="http://schemas.microsoft.com/office/drawing/2014/main" id="{6A8D53C3-A58B-4266-ABFE-8ABDFEC22DE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44" name="Text Box 65">
          <a:extLst>
            <a:ext uri="{FF2B5EF4-FFF2-40B4-BE49-F238E27FC236}">
              <a16:creationId xmlns:a16="http://schemas.microsoft.com/office/drawing/2014/main" id="{39863689-C2E2-4D8F-A38A-923F0662C73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45" name="Text Box 91">
          <a:extLst>
            <a:ext uri="{FF2B5EF4-FFF2-40B4-BE49-F238E27FC236}">
              <a16:creationId xmlns:a16="http://schemas.microsoft.com/office/drawing/2014/main" id="{FB660BB1-A590-4CF5-AE6E-5BE8B839CAD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46" name="Text Box 68">
          <a:extLst>
            <a:ext uri="{FF2B5EF4-FFF2-40B4-BE49-F238E27FC236}">
              <a16:creationId xmlns:a16="http://schemas.microsoft.com/office/drawing/2014/main" id="{E6F24D85-68DF-4BD4-9EB9-EA7EF7B116C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47" name="Text Box 69">
          <a:extLst>
            <a:ext uri="{FF2B5EF4-FFF2-40B4-BE49-F238E27FC236}">
              <a16:creationId xmlns:a16="http://schemas.microsoft.com/office/drawing/2014/main" id="{0E57BFCF-D897-4CF5-B976-9655596094C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48" name="Text Box 70">
          <a:extLst>
            <a:ext uri="{FF2B5EF4-FFF2-40B4-BE49-F238E27FC236}">
              <a16:creationId xmlns:a16="http://schemas.microsoft.com/office/drawing/2014/main" id="{AC7E399D-05BE-4D93-A52A-73D0C982496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49" name="Text Box 71">
          <a:extLst>
            <a:ext uri="{FF2B5EF4-FFF2-40B4-BE49-F238E27FC236}">
              <a16:creationId xmlns:a16="http://schemas.microsoft.com/office/drawing/2014/main" id="{4A05E847-E3CB-4958-874A-DC6C76645A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0" name="Text Box 72">
          <a:extLst>
            <a:ext uri="{FF2B5EF4-FFF2-40B4-BE49-F238E27FC236}">
              <a16:creationId xmlns:a16="http://schemas.microsoft.com/office/drawing/2014/main" id="{F9726E63-8703-49C9-A4FF-A8B2905B378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1" name="Text Box 73">
          <a:extLst>
            <a:ext uri="{FF2B5EF4-FFF2-40B4-BE49-F238E27FC236}">
              <a16:creationId xmlns:a16="http://schemas.microsoft.com/office/drawing/2014/main" id="{2C11906B-552C-4CF9-9903-B503F152EF9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52" name="Text Box 46">
          <a:extLst>
            <a:ext uri="{FF2B5EF4-FFF2-40B4-BE49-F238E27FC236}">
              <a16:creationId xmlns:a16="http://schemas.microsoft.com/office/drawing/2014/main" id="{0DB9AC3F-0E10-4F25-9FF1-858FE2FEA3F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53" name="Text Box 43">
          <a:extLst>
            <a:ext uri="{FF2B5EF4-FFF2-40B4-BE49-F238E27FC236}">
              <a16:creationId xmlns:a16="http://schemas.microsoft.com/office/drawing/2014/main" id="{C9E94740-105F-42E9-9286-F646FF4A79A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54" name="Text Box 46">
          <a:extLst>
            <a:ext uri="{FF2B5EF4-FFF2-40B4-BE49-F238E27FC236}">
              <a16:creationId xmlns:a16="http://schemas.microsoft.com/office/drawing/2014/main" id="{454BBBE0-5B10-43FE-AD48-0148A10B6F0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55" name="Text Box 43">
          <a:extLst>
            <a:ext uri="{FF2B5EF4-FFF2-40B4-BE49-F238E27FC236}">
              <a16:creationId xmlns:a16="http://schemas.microsoft.com/office/drawing/2014/main" id="{4CD4F88B-BA8F-4ECF-A2E5-BC409D69967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6" name="Text Box 68">
          <a:extLst>
            <a:ext uri="{FF2B5EF4-FFF2-40B4-BE49-F238E27FC236}">
              <a16:creationId xmlns:a16="http://schemas.microsoft.com/office/drawing/2014/main" id="{3E6F8949-F0A1-45FC-85BD-0F81CE919D3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7" name="Text Box 69">
          <a:extLst>
            <a:ext uri="{FF2B5EF4-FFF2-40B4-BE49-F238E27FC236}">
              <a16:creationId xmlns:a16="http://schemas.microsoft.com/office/drawing/2014/main" id="{D12EB7F0-C4D3-4E3F-AF6E-9F08A8E7371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8" name="Text Box 70">
          <a:extLst>
            <a:ext uri="{FF2B5EF4-FFF2-40B4-BE49-F238E27FC236}">
              <a16:creationId xmlns:a16="http://schemas.microsoft.com/office/drawing/2014/main" id="{4B5E2AC9-93DD-4837-978A-22B5DE9959C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59" name="Text Box 71">
          <a:extLst>
            <a:ext uri="{FF2B5EF4-FFF2-40B4-BE49-F238E27FC236}">
              <a16:creationId xmlns:a16="http://schemas.microsoft.com/office/drawing/2014/main" id="{73B90BAD-AF62-43DA-866C-54BF7928709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60" name="Text Box 72">
          <a:extLst>
            <a:ext uri="{FF2B5EF4-FFF2-40B4-BE49-F238E27FC236}">
              <a16:creationId xmlns:a16="http://schemas.microsoft.com/office/drawing/2014/main" id="{64484ED5-2D20-471A-A1AD-E6AB958295F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61" name="Text Box 73">
          <a:extLst>
            <a:ext uri="{FF2B5EF4-FFF2-40B4-BE49-F238E27FC236}">
              <a16:creationId xmlns:a16="http://schemas.microsoft.com/office/drawing/2014/main" id="{25B3C4F4-ECD2-46DC-B477-6DB94E9ADFE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62" name="Text Box 46">
          <a:extLst>
            <a:ext uri="{FF2B5EF4-FFF2-40B4-BE49-F238E27FC236}">
              <a16:creationId xmlns:a16="http://schemas.microsoft.com/office/drawing/2014/main" id="{16B8C5CF-3BA2-4D6A-AD36-2014368CCA5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63" name="Text Box 43">
          <a:extLst>
            <a:ext uri="{FF2B5EF4-FFF2-40B4-BE49-F238E27FC236}">
              <a16:creationId xmlns:a16="http://schemas.microsoft.com/office/drawing/2014/main" id="{46982FBE-A707-4FD5-9C69-2192ADA8C12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64" name="Text Box 46">
          <a:extLst>
            <a:ext uri="{FF2B5EF4-FFF2-40B4-BE49-F238E27FC236}">
              <a16:creationId xmlns:a16="http://schemas.microsoft.com/office/drawing/2014/main" id="{7E421EED-24BF-4293-9D52-99B93332612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65" name="Text Box 43">
          <a:extLst>
            <a:ext uri="{FF2B5EF4-FFF2-40B4-BE49-F238E27FC236}">
              <a16:creationId xmlns:a16="http://schemas.microsoft.com/office/drawing/2014/main" id="{4EA1FCA8-BD5D-4277-ABD1-2FEED2C915D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66" name="Text Box 68">
          <a:extLst>
            <a:ext uri="{FF2B5EF4-FFF2-40B4-BE49-F238E27FC236}">
              <a16:creationId xmlns:a16="http://schemas.microsoft.com/office/drawing/2014/main" id="{3E21B737-9EBC-4749-86C3-9B605FB83A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67" name="Text Box 69">
          <a:extLst>
            <a:ext uri="{FF2B5EF4-FFF2-40B4-BE49-F238E27FC236}">
              <a16:creationId xmlns:a16="http://schemas.microsoft.com/office/drawing/2014/main" id="{D4BAEC90-6840-42A5-AB43-CBC1569AFF9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68" name="Text Box 70">
          <a:extLst>
            <a:ext uri="{FF2B5EF4-FFF2-40B4-BE49-F238E27FC236}">
              <a16:creationId xmlns:a16="http://schemas.microsoft.com/office/drawing/2014/main" id="{F7E413F8-2FEA-4C15-B024-71790271E16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69" name="Text Box 71">
          <a:extLst>
            <a:ext uri="{FF2B5EF4-FFF2-40B4-BE49-F238E27FC236}">
              <a16:creationId xmlns:a16="http://schemas.microsoft.com/office/drawing/2014/main" id="{E59F74D1-4BF0-4A22-9A5F-F7FA1BAF108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70" name="Text Box 72">
          <a:extLst>
            <a:ext uri="{FF2B5EF4-FFF2-40B4-BE49-F238E27FC236}">
              <a16:creationId xmlns:a16="http://schemas.microsoft.com/office/drawing/2014/main" id="{20285B67-352A-40CA-932F-4C40670DB7B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71" name="Text Box 73">
          <a:extLst>
            <a:ext uri="{FF2B5EF4-FFF2-40B4-BE49-F238E27FC236}">
              <a16:creationId xmlns:a16="http://schemas.microsoft.com/office/drawing/2014/main" id="{0CFCDE3E-89BF-4BDF-83A3-3C5D6A87EEB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72" name="Text Box 46">
          <a:extLst>
            <a:ext uri="{FF2B5EF4-FFF2-40B4-BE49-F238E27FC236}">
              <a16:creationId xmlns:a16="http://schemas.microsoft.com/office/drawing/2014/main" id="{5C27B14A-21E6-4964-87AB-D56E493E065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73" name="Text Box 43">
          <a:extLst>
            <a:ext uri="{FF2B5EF4-FFF2-40B4-BE49-F238E27FC236}">
              <a16:creationId xmlns:a16="http://schemas.microsoft.com/office/drawing/2014/main" id="{2F2EA645-7546-4DBB-9D31-3F16D553151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74" name="Text Box 46">
          <a:extLst>
            <a:ext uri="{FF2B5EF4-FFF2-40B4-BE49-F238E27FC236}">
              <a16:creationId xmlns:a16="http://schemas.microsoft.com/office/drawing/2014/main" id="{976C083F-0A6E-4A0F-846C-3CA0DCC8046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75" name="Text Box 43">
          <a:extLst>
            <a:ext uri="{FF2B5EF4-FFF2-40B4-BE49-F238E27FC236}">
              <a16:creationId xmlns:a16="http://schemas.microsoft.com/office/drawing/2014/main" id="{ABEAD646-234A-4FF4-BC71-7BBD3E15BD5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76" name="Text Box 65">
          <a:extLst>
            <a:ext uri="{FF2B5EF4-FFF2-40B4-BE49-F238E27FC236}">
              <a16:creationId xmlns:a16="http://schemas.microsoft.com/office/drawing/2014/main" id="{7F9B1640-AA0D-4804-A643-A30DFDA7FCF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77" name="Text Box 91">
          <a:extLst>
            <a:ext uri="{FF2B5EF4-FFF2-40B4-BE49-F238E27FC236}">
              <a16:creationId xmlns:a16="http://schemas.microsoft.com/office/drawing/2014/main" id="{5F86922D-F21B-4A97-B917-12B3E55D02D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278" name="Text Box 65">
          <a:extLst>
            <a:ext uri="{FF2B5EF4-FFF2-40B4-BE49-F238E27FC236}">
              <a16:creationId xmlns:a16="http://schemas.microsoft.com/office/drawing/2014/main" id="{FA591FF6-2664-4BE8-AD30-E535B73A8B6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79" name="Text Box 68">
          <a:extLst>
            <a:ext uri="{FF2B5EF4-FFF2-40B4-BE49-F238E27FC236}">
              <a16:creationId xmlns:a16="http://schemas.microsoft.com/office/drawing/2014/main" id="{0FD8942A-0027-4ADC-9B4B-411B2B7E5C5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0" name="Text Box 69">
          <a:extLst>
            <a:ext uri="{FF2B5EF4-FFF2-40B4-BE49-F238E27FC236}">
              <a16:creationId xmlns:a16="http://schemas.microsoft.com/office/drawing/2014/main" id="{9D1BCF85-8D9C-4CF1-8A31-8DD59206DE0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1" name="Text Box 70">
          <a:extLst>
            <a:ext uri="{FF2B5EF4-FFF2-40B4-BE49-F238E27FC236}">
              <a16:creationId xmlns:a16="http://schemas.microsoft.com/office/drawing/2014/main" id="{C0F69071-53BC-4D41-8EC0-8FD73F1C02C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2" name="Text Box 71">
          <a:extLst>
            <a:ext uri="{FF2B5EF4-FFF2-40B4-BE49-F238E27FC236}">
              <a16:creationId xmlns:a16="http://schemas.microsoft.com/office/drawing/2014/main" id="{B8181BF1-C4E1-4FA3-980A-3D30CF9C68B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3" name="Text Box 72">
          <a:extLst>
            <a:ext uri="{FF2B5EF4-FFF2-40B4-BE49-F238E27FC236}">
              <a16:creationId xmlns:a16="http://schemas.microsoft.com/office/drawing/2014/main" id="{932BDBA9-EC33-4EA3-8D83-9BDE00776BE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4" name="Text Box 73">
          <a:extLst>
            <a:ext uri="{FF2B5EF4-FFF2-40B4-BE49-F238E27FC236}">
              <a16:creationId xmlns:a16="http://schemas.microsoft.com/office/drawing/2014/main" id="{25AA058D-E0A2-4367-BFA9-858BB3B4F75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85" name="Text Box 46">
          <a:extLst>
            <a:ext uri="{FF2B5EF4-FFF2-40B4-BE49-F238E27FC236}">
              <a16:creationId xmlns:a16="http://schemas.microsoft.com/office/drawing/2014/main" id="{BECDCA19-D060-4D74-88E6-454207BDCD2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86" name="Text Box 43">
          <a:extLst>
            <a:ext uri="{FF2B5EF4-FFF2-40B4-BE49-F238E27FC236}">
              <a16:creationId xmlns:a16="http://schemas.microsoft.com/office/drawing/2014/main" id="{0E05835C-4AB1-44F6-8853-5D8AF27D723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87" name="Text Box 46">
          <a:extLst>
            <a:ext uri="{FF2B5EF4-FFF2-40B4-BE49-F238E27FC236}">
              <a16:creationId xmlns:a16="http://schemas.microsoft.com/office/drawing/2014/main" id="{79C180B9-4A0F-4C5A-9772-443BDEFE45E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88" name="Text Box 43">
          <a:extLst>
            <a:ext uri="{FF2B5EF4-FFF2-40B4-BE49-F238E27FC236}">
              <a16:creationId xmlns:a16="http://schemas.microsoft.com/office/drawing/2014/main" id="{855FD407-3C28-4F34-B6F8-9FDDFF8C851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89" name="Text Box 68">
          <a:extLst>
            <a:ext uri="{FF2B5EF4-FFF2-40B4-BE49-F238E27FC236}">
              <a16:creationId xmlns:a16="http://schemas.microsoft.com/office/drawing/2014/main" id="{46A91EFA-71B7-4D1E-B8BD-41928741E2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90" name="Text Box 69">
          <a:extLst>
            <a:ext uri="{FF2B5EF4-FFF2-40B4-BE49-F238E27FC236}">
              <a16:creationId xmlns:a16="http://schemas.microsoft.com/office/drawing/2014/main" id="{CDC58ABD-2501-4C42-9740-E00C31D95CD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91" name="Text Box 70">
          <a:extLst>
            <a:ext uri="{FF2B5EF4-FFF2-40B4-BE49-F238E27FC236}">
              <a16:creationId xmlns:a16="http://schemas.microsoft.com/office/drawing/2014/main" id="{D410BD99-F0A1-4F15-A5E4-D7ADB5E07E6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92" name="Text Box 71">
          <a:extLst>
            <a:ext uri="{FF2B5EF4-FFF2-40B4-BE49-F238E27FC236}">
              <a16:creationId xmlns:a16="http://schemas.microsoft.com/office/drawing/2014/main" id="{E14EF092-02BF-4D1E-BFEE-066746B0557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93" name="Text Box 72">
          <a:extLst>
            <a:ext uri="{FF2B5EF4-FFF2-40B4-BE49-F238E27FC236}">
              <a16:creationId xmlns:a16="http://schemas.microsoft.com/office/drawing/2014/main" id="{8DCC1F45-1B90-4D2D-825C-3453A55EA15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294" name="Text Box 73">
          <a:extLst>
            <a:ext uri="{FF2B5EF4-FFF2-40B4-BE49-F238E27FC236}">
              <a16:creationId xmlns:a16="http://schemas.microsoft.com/office/drawing/2014/main" id="{1050CB7E-8043-438D-8554-1E0C881C283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95" name="Text Box 46">
          <a:extLst>
            <a:ext uri="{FF2B5EF4-FFF2-40B4-BE49-F238E27FC236}">
              <a16:creationId xmlns:a16="http://schemas.microsoft.com/office/drawing/2014/main" id="{D1117961-1E3F-4126-B65F-E97ADC093E6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96" name="Text Box 43">
          <a:extLst>
            <a:ext uri="{FF2B5EF4-FFF2-40B4-BE49-F238E27FC236}">
              <a16:creationId xmlns:a16="http://schemas.microsoft.com/office/drawing/2014/main" id="{94722093-2264-41DA-A383-3F7C8CD80C7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9A8D70FE-3F75-4293-9194-CDDF66FEA5A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298" name="Text Box 43">
          <a:extLst>
            <a:ext uri="{FF2B5EF4-FFF2-40B4-BE49-F238E27FC236}">
              <a16:creationId xmlns:a16="http://schemas.microsoft.com/office/drawing/2014/main" id="{3107888E-FA0C-45E4-BF89-BD1F63F267A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299" name="Text Box 68">
          <a:extLst>
            <a:ext uri="{FF2B5EF4-FFF2-40B4-BE49-F238E27FC236}">
              <a16:creationId xmlns:a16="http://schemas.microsoft.com/office/drawing/2014/main" id="{072D35F1-BD9D-42C7-9449-146FB526A15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300" name="Text Box 69">
          <a:extLst>
            <a:ext uri="{FF2B5EF4-FFF2-40B4-BE49-F238E27FC236}">
              <a16:creationId xmlns:a16="http://schemas.microsoft.com/office/drawing/2014/main" id="{090CDB83-FF32-4AB8-9B4A-41864B6261F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301" name="Text Box 70">
          <a:extLst>
            <a:ext uri="{FF2B5EF4-FFF2-40B4-BE49-F238E27FC236}">
              <a16:creationId xmlns:a16="http://schemas.microsoft.com/office/drawing/2014/main" id="{6FF333E2-B587-40E4-A8F4-7C10C83F6BE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302" name="Text Box 71">
          <a:extLst>
            <a:ext uri="{FF2B5EF4-FFF2-40B4-BE49-F238E27FC236}">
              <a16:creationId xmlns:a16="http://schemas.microsoft.com/office/drawing/2014/main" id="{BFD0AD50-4F40-4670-8DA4-918CB792B0D6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303" name="Text Box 72">
          <a:extLst>
            <a:ext uri="{FF2B5EF4-FFF2-40B4-BE49-F238E27FC236}">
              <a16:creationId xmlns:a16="http://schemas.microsoft.com/office/drawing/2014/main" id="{595AAF86-30F7-4683-9758-7208EE276B11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47625"/>
    <xdr:sp macro="" textlink="">
      <xdr:nvSpPr>
        <xdr:cNvPr id="6304" name="Text Box 73">
          <a:extLst>
            <a:ext uri="{FF2B5EF4-FFF2-40B4-BE49-F238E27FC236}">
              <a16:creationId xmlns:a16="http://schemas.microsoft.com/office/drawing/2014/main" id="{65E81A48-1E54-4933-898E-03E6374D057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05" name="Text Box 46">
          <a:extLst>
            <a:ext uri="{FF2B5EF4-FFF2-40B4-BE49-F238E27FC236}">
              <a16:creationId xmlns:a16="http://schemas.microsoft.com/office/drawing/2014/main" id="{34D9FB81-3178-4743-B46B-B3559C5A2D2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06" name="Text Box 43">
          <a:extLst>
            <a:ext uri="{FF2B5EF4-FFF2-40B4-BE49-F238E27FC236}">
              <a16:creationId xmlns:a16="http://schemas.microsoft.com/office/drawing/2014/main" id="{DE944589-4A90-456C-AB2C-0F5420DEC9E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07" name="Text Box 46">
          <a:extLst>
            <a:ext uri="{FF2B5EF4-FFF2-40B4-BE49-F238E27FC236}">
              <a16:creationId xmlns:a16="http://schemas.microsoft.com/office/drawing/2014/main" id="{BAA3F532-B6EA-45C8-B35C-C45D05949905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08" name="Text Box 43">
          <a:extLst>
            <a:ext uri="{FF2B5EF4-FFF2-40B4-BE49-F238E27FC236}">
              <a16:creationId xmlns:a16="http://schemas.microsoft.com/office/drawing/2014/main" id="{BCDECA5C-D1DE-4D4B-BADD-782C3A8506BA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309" name="Text Box 65">
          <a:extLst>
            <a:ext uri="{FF2B5EF4-FFF2-40B4-BE49-F238E27FC236}">
              <a16:creationId xmlns:a16="http://schemas.microsoft.com/office/drawing/2014/main" id="{0DF79DC6-2B81-4C32-B485-CE2807124FD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310" name="Text Box 91">
          <a:extLst>
            <a:ext uri="{FF2B5EF4-FFF2-40B4-BE49-F238E27FC236}">
              <a16:creationId xmlns:a16="http://schemas.microsoft.com/office/drawing/2014/main" id="{5281CA05-8AA9-426D-94D1-59CD8326FAF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171450"/>
    <xdr:sp macro="" textlink="">
      <xdr:nvSpPr>
        <xdr:cNvPr id="6311" name="Text Box 65">
          <a:extLst>
            <a:ext uri="{FF2B5EF4-FFF2-40B4-BE49-F238E27FC236}">
              <a16:creationId xmlns:a16="http://schemas.microsoft.com/office/drawing/2014/main" id="{FC6ED0ED-AD01-4E29-B5BC-114F1AA4B15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2" name="Text Box 68">
          <a:extLst>
            <a:ext uri="{FF2B5EF4-FFF2-40B4-BE49-F238E27FC236}">
              <a16:creationId xmlns:a16="http://schemas.microsoft.com/office/drawing/2014/main" id="{D78B55C8-7344-4DBB-8BF7-80B5105D303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3" name="Text Box 69">
          <a:extLst>
            <a:ext uri="{FF2B5EF4-FFF2-40B4-BE49-F238E27FC236}">
              <a16:creationId xmlns:a16="http://schemas.microsoft.com/office/drawing/2014/main" id="{A11C0BB9-8CCD-495E-AF80-6E1AA2AD77A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4" name="Text Box 70">
          <a:extLst>
            <a:ext uri="{FF2B5EF4-FFF2-40B4-BE49-F238E27FC236}">
              <a16:creationId xmlns:a16="http://schemas.microsoft.com/office/drawing/2014/main" id="{419814B3-752E-4A1B-9D49-AC0ABBEC11C9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5" name="Text Box 71">
          <a:extLst>
            <a:ext uri="{FF2B5EF4-FFF2-40B4-BE49-F238E27FC236}">
              <a16:creationId xmlns:a16="http://schemas.microsoft.com/office/drawing/2014/main" id="{82EFB66B-950A-45C3-A594-AA557623C15B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6" name="Text Box 72">
          <a:extLst>
            <a:ext uri="{FF2B5EF4-FFF2-40B4-BE49-F238E27FC236}">
              <a16:creationId xmlns:a16="http://schemas.microsoft.com/office/drawing/2014/main" id="{F2243850-8CDD-4C6C-823B-65F12FE8364F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17" name="Text Box 73">
          <a:extLst>
            <a:ext uri="{FF2B5EF4-FFF2-40B4-BE49-F238E27FC236}">
              <a16:creationId xmlns:a16="http://schemas.microsoft.com/office/drawing/2014/main" id="{77110AFE-3666-4A8B-AD1E-32460CF2497C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18" name="Text Box 46">
          <a:extLst>
            <a:ext uri="{FF2B5EF4-FFF2-40B4-BE49-F238E27FC236}">
              <a16:creationId xmlns:a16="http://schemas.microsoft.com/office/drawing/2014/main" id="{D17BF1D4-7DFB-4C2B-A1F1-FF54EB17095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19" name="Text Box 43">
          <a:extLst>
            <a:ext uri="{FF2B5EF4-FFF2-40B4-BE49-F238E27FC236}">
              <a16:creationId xmlns:a16="http://schemas.microsoft.com/office/drawing/2014/main" id="{D6DE7DED-83B6-4540-81A0-2ADEC4B7F0BD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20" name="Text Box 46">
          <a:extLst>
            <a:ext uri="{FF2B5EF4-FFF2-40B4-BE49-F238E27FC236}">
              <a16:creationId xmlns:a16="http://schemas.microsoft.com/office/drawing/2014/main" id="{E5057B75-1B65-4231-A1EB-9F727659913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21" name="Text Box 43">
          <a:extLst>
            <a:ext uri="{FF2B5EF4-FFF2-40B4-BE49-F238E27FC236}">
              <a16:creationId xmlns:a16="http://schemas.microsoft.com/office/drawing/2014/main" id="{3C0F7F02-9BCA-4C43-9AAF-C900386A4DE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2" name="Text Box 68">
          <a:extLst>
            <a:ext uri="{FF2B5EF4-FFF2-40B4-BE49-F238E27FC236}">
              <a16:creationId xmlns:a16="http://schemas.microsoft.com/office/drawing/2014/main" id="{BCFF830B-28BF-4351-91D4-222681E0783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3" name="Text Box 69">
          <a:extLst>
            <a:ext uri="{FF2B5EF4-FFF2-40B4-BE49-F238E27FC236}">
              <a16:creationId xmlns:a16="http://schemas.microsoft.com/office/drawing/2014/main" id="{72287B7E-47FA-4547-99CD-4CB1D63D534E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4" name="Text Box 70">
          <a:extLst>
            <a:ext uri="{FF2B5EF4-FFF2-40B4-BE49-F238E27FC236}">
              <a16:creationId xmlns:a16="http://schemas.microsoft.com/office/drawing/2014/main" id="{44B62C78-B709-4560-A215-54B2E425C952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5" name="Text Box 71">
          <a:extLst>
            <a:ext uri="{FF2B5EF4-FFF2-40B4-BE49-F238E27FC236}">
              <a16:creationId xmlns:a16="http://schemas.microsoft.com/office/drawing/2014/main" id="{44B7B57E-7646-46D9-AF93-7AE90A117F40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6" name="Text Box 72">
          <a:extLst>
            <a:ext uri="{FF2B5EF4-FFF2-40B4-BE49-F238E27FC236}">
              <a16:creationId xmlns:a16="http://schemas.microsoft.com/office/drawing/2014/main" id="{BD2F763F-7D5A-4C93-AAC1-B5C073FC3FA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66675"/>
    <xdr:sp macro="" textlink="">
      <xdr:nvSpPr>
        <xdr:cNvPr id="6327" name="Text Box 73">
          <a:extLst>
            <a:ext uri="{FF2B5EF4-FFF2-40B4-BE49-F238E27FC236}">
              <a16:creationId xmlns:a16="http://schemas.microsoft.com/office/drawing/2014/main" id="{89A661FF-DC1E-4B26-B446-E8D955A49EB4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28" name="Text Box 46">
          <a:extLst>
            <a:ext uri="{FF2B5EF4-FFF2-40B4-BE49-F238E27FC236}">
              <a16:creationId xmlns:a16="http://schemas.microsoft.com/office/drawing/2014/main" id="{4520CF78-5271-47E2-8264-B0FC17308DF7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29" name="Text Box 43">
          <a:extLst>
            <a:ext uri="{FF2B5EF4-FFF2-40B4-BE49-F238E27FC236}">
              <a16:creationId xmlns:a16="http://schemas.microsoft.com/office/drawing/2014/main" id="{8D3F1DB2-834A-4DA8-A68D-8D4BDE683AD3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157</xdr:row>
      <xdr:rowOff>0</xdr:rowOff>
    </xdr:from>
    <xdr:ext cx="76200" cy="28575"/>
    <xdr:sp macro="" textlink="">
      <xdr:nvSpPr>
        <xdr:cNvPr id="6330" name="Text Box 46">
          <a:extLst>
            <a:ext uri="{FF2B5EF4-FFF2-40B4-BE49-F238E27FC236}">
              <a16:creationId xmlns:a16="http://schemas.microsoft.com/office/drawing/2014/main" id="{75A9A93E-1F1C-4C17-BB23-8C6ED780AD18}"/>
            </a:ext>
          </a:extLst>
        </xdr:cNvPr>
        <xdr:cNvSpPr txBox="1">
          <a:spLocks noChangeArrowheads="1"/>
        </xdr:cNvSpPr>
      </xdr:nvSpPr>
      <xdr:spPr bwMode="auto">
        <a:xfrm>
          <a:off x="3933825" y="24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1" name="Text Box 10">
          <a:extLst>
            <a:ext uri="{FF2B5EF4-FFF2-40B4-BE49-F238E27FC236}">
              <a16:creationId xmlns:a16="http://schemas.microsoft.com/office/drawing/2014/main" id="{2C8A8AB8-4EC9-4C10-BDA7-1D9B67939158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2" name="Text Box 11">
          <a:extLst>
            <a:ext uri="{FF2B5EF4-FFF2-40B4-BE49-F238E27FC236}">
              <a16:creationId xmlns:a16="http://schemas.microsoft.com/office/drawing/2014/main" id="{7F483E04-F325-4B59-8F9B-5335A70B7083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3" name="Text Box 10">
          <a:extLst>
            <a:ext uri="{FF2B5EF4-FFF2-40B4-BE49-F238E27FC236}">
              <a16:creationId xmlns:a16="http://schemas.microsoft.com/office/drawing/2014/main" id="{B632F8D0-C3E0-48C8-990C-AA74492A93AA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4" name="Text Box 11">
          <a:extLst>
            <a:ext uri="{FF2B5EF4-FFF2-40B4-BE49-F238E27FC236}">
              <a16:creationId xmlns:a16="http://schemas.microsoft.com/office/drawing/2014/main" id="{983A6A0D-2947-402A-8CDC-18841378D5CA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5" name="Text Box 10">
          <a:extLst>
            <a:ext uri="{FF2B5EF4-FFF2-40B4-BE49-F238E27FC236}">
              <a16:creationId xmlns:a16="http://schemas.microsoft.com/office/drawing/2014/main" id="{0AEB3A4F-7EF3-4A52-84F6-2733B3AB9DEC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6" name="Text Box 11">
          <a:extLst>
            <a:ext uri="{FF2B5EF4-FFF2-40B4-BE49-F238E27FC236}">
              <a16:creationId xmlns:a16="http://schemas.microsoft.com/office/drawing/2014/main" id="{49308E10-EA34-4148-A748-98799EB47FF2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7" name="Text Box 10">
          <a:extLst>
            <a:ext uri="{FF2B5EF4-FFF2-40B4-BE49-F238E27FC236}">
              <a16:creationId xmlns:a16="http://schemas.microsoft.com/office/drawing/2014/main" id="{7AA18BDE-6F19-4D6C-9CE1-98C409FE2241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8" name="Text Box 11">
          <a:extLst>
            <a:ext uri="{FF2B5EF4-FFF2-40B4-BE49-F238E27FC236}">
              <a16:creationId xmlns:a16="http://schemas.microsoft.com/office/drawing/2014/main" id="{295B4B0E-DA81-4CBC-958A-5BA43CE7115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39" name="Text Box 10">
          <a:extLst>
            <a:ext uri="{FF2B5EF4-FFF2-40B4-BE49-F238E27FC236}">
              <a16:creationId xmlns:a16="http://schemas.microsoft.com/office/drawing/2014/main" id="{DD66E2CF-16F3-4BF2-8BDE-70D7E97F6F5E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0" name="Text Box 11">
          <a:extLst>
            <a:ext uri="{FF2B5EF4-FFF2-40B4-BE49-F238E27FC236}">
              <a16:creationId xmlns:a16="http://schemas.microsoft.com/office/drawing/2014/main" id="{7D0811D1-17B7-4BDF-9BBF-2A46DDAF6B8E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1" name="Text Box 10">
          <a:extLst>
            <a:ext uri="{FF2B5EF4-FFF2-40B4-BE49-F238E27FC236}">
              <a16:creationId xmlns:a16="http://schemas.microsoft.com/office/drawing/2014/main" id="{D6F2F6CB-5A7E-4C94-86CD-60A26B97B0F7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2" name="Text Box 11">
          <a:extLst>
            <a:ext uri="{FF2B5EF4-FFF2-40B4-BE49-F238E27FC236}">
              <a16:creationId xmlns:a16="http://schemas.microsoft.com/office/drawing/2014/main" id="{9A97B666-2E78-4B14-BE9D-3B6781251692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3" name="Text Box 10">
          <a:extLst>
            <a:ext uri="{FF2B5EF4-FFF2-40B4-BE49-F238E27FC236}">
              <a16:creationId xmlns:a16="http://schemas.microsoft.com/office/drawing/2014/main" id="{D7065774-087B-4FA4-B456-604E1CD926FC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4" name="Text Box 11">
          <a:extLst>
            <a:ext uri="{FF2B5EF4-FFF2-40B4-BE49-F238E27FC236}">
              <a16:creationId xmlns:a16="http://schemas.microsoft.com/office/drawing/2014/main" id="{B5FA31E9-6421-4BC0-8087-93DB906D5DA6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5" name="Text Box 10">
          <a:extLst>
            <a:ext uri="{FF2B5EF4-FFF2-40B4-BE49-F238E27FC236}">
              <a16:creationId xmlns:a16="http://schemas.microsoft.com/office/drawing/2014/main" id="{2F5D0140-E80C-4E71-9BD5-1FDDE9C00E59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6" name="Text Box 11">
          <a:extLst>
            <a:ext uri="{FF2B5EF4-FFF2-40B4-BE49-F238E27FC236}">
              <a16:creationId xmlns:a16="http://schemas.microsoft.com/office/drawing/2014/main" id="{7729DCEC-872E-4222-BBCA-E2BC69FD458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47" name="Text Box 10">
          <a:extLst>
            <a:ext uri="{FF2B5EF4-FFF2-40B4-BE49-F238E27FC236}">
              <a16:creationId xmlns:a16="http://schemas.microsoft.com/office/drawing/2014/main" id="{4A4CF47A-A0FD-4509-9C9A-0E76160B6A1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48" name="Text Box 10">
          <a:extLst>
            <a:ext uri="{FF2B5EF4-FFF2-40B4-BE49-F238E27FC236}">
              <a16:creationId xmlns:a16="http://schemas.microsoft.com/office/drawing/2014/main" id="{A4072F39-F3C7-42D4-BC35-76AA7AF76A90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49" name="Text Box 11">
          <a:extLst>
            <a:ext uri="{FF2B5EF4-FFF2-40B4-BE49-F238E27FC236}">
              <a16:creationId xmlns:a16="http://schemas.microsoft.com/office/drawing/2014/main" id="{2B6FD162-A89B-40D3-B313-FE2F3EFBCB02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0" name="Text Box 10">
          <a:extLst>
            <a:ext uri="{FF2B5EF4-FFF2-40B4-BE49-F238E27FC236}">
              <a16:creationId xmlns:a16="http://schemas.microsoft.com/office/drawing/2014/main" id="{ED624A1E-F92F-4B17-B48D-847AB60FFDBD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1" name="Text Box 11">
          <a:extLst>
            <a:ext uri="{FF2B5EF4-FFF2-40B4-BE49-F238E27FC236}">
              <a16:creationId xmlns:a16="http://schemas.microsoft.com/office/drawing/2014/main" id="{037CFB07-3CFA-425C-8738-7D3AB2DA1168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2" name="Text Box 10">
          <a:extLst>
            <a:ext uri="{FF2B5EF4-FFF2-40B4-BE49-F238E27FC236}">
              <a16:creationId xmlns:a16="http://schemas.microsoft.com/office/drawing/2014/main" id="{DB0C07D4-3AD3-422A-9C3F-83F7B96530A8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3" name="Text Box 11">
          <a:extLst>
            <a:ext uri="{FF2B5EF4-FFF2-40B4-BE49-F238E27FC236}">
              <a16:creationId xmlns:a16="http://schemas.microsoft.com/office/drawing/2014/main" id="{BDC7B113-5596-4E65-A4FC-D7ABA620DD43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4" name="Text Box 10">
          <a:extLst>
            <a:ext uri="{FF2B5EF4-FFF2-40B4-BE49-F238E27FC236}">
              <a16:creationId xmlns:a16="http://schemas.microsoft.com/office/drawing/2014/main" id="{B468BFED-F8D6-4BEC-98EE-C7D3A49026D6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5" name="Text Box 11">
          <a:extLst>
            <a:ext uri="{FF2B5EF4-FFF2-40B4-BE49-F238E27FC236}">
              <a16:creationId xmlns:a16="http://schemas.microsoft.com/office/drawing/2014/main" id="{C28724DF-2E15-422A-93C1-4240DB0420E6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56" name="Text Box 10">
          <a:extLst>
            <a:ext uri="{FF2B5EF4-FFF2-40B4-BE49-F238E27FC236}">
              <a16:creationId xmlns:a16="http://schemas.microsoft.com/office/drawing/2014/main" id="{3BF1C2E6-8BAB-4F47-B58E-861842C0DE23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57" name="Text Box 10">
          <a:extLst>
            <a:ext uri="{FF2B5EF4-FFF2-40B4-BE49-F238E27FC236}">
              <a16:creationId xmlns:a16="http://schemas.microsoft.com/office/drawing/2014/main" id="{3C7C04B2-FF19-43AB-8B94-12919B747B6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58" name="Text Box 11">
          <a:extLst>
            <a:ext uri="{FF2B5EF4-FFF2-40B4-BE49-F238E27FC236}">
              <a16:creationId xmlns:a16="http://schemas.microsoft.com/office/drawing/2014/main" id="{16C64C89-0CA4-4A6E-8DFC-3C801B2B53F2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59" name="Text Box 10">
          <a:extLst>
            <a:ext uri="{FF2B5EF4-FFF2-40B4-BE49-F238E27FC236}">
              <a16:creationId xmlns:a16="http://schemas.microsoft.com/office/drawing/2014/main" id="{832403D9-19F5-4B89-AE4B-74B736C67281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0" name="Text Box 11">
          <a:extLst>
            <a:ext uri="{FF2B5EF4-FFF2-40B4-BE49-F238E27FC236}">
              <a16:creationId xmlns:a16="http://schemas.microsoft.com/office/drawing/2014/main" id="{7475120D-E358-46E8-B586-CC619DF15A97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1" name="Text Box 10">
          <a:extLst>
            <a:ext uri="{FF2B5EF4-FFF2-40B4-BE49-F238E27FC236}">
              <a16:creationId xmlns:a16="http://schemas.microsoft.com/office/drawing/2014/main" id="{F8B873A9-8BB7-4325-A0E6-023121C76053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2" name="Text Box 11">
          <a:extLst>
            <a:ext uri="{FF2B5EF4-FFF2-40B4-BE49-F238E27FC236}">
              <a16:creationId xmlns:a16="http://schemas.microsoft.com/office/drawing/2014/main" id="{9C7B62FA-038D-49F3-8719-135823FAE07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3" name="Text Box 10">
          <a:extLst>
            <a:ext uri="{FF2B5EF4-FFF2-40B4-BE49-F238E27FC236}">
              <a16:creationId xmlns:a16="http://schemas.microsoft.com/office/drawing/2014/main" id="{6ED63F44-33CD-4566-B385-93F808E7034F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4" name="Text Box 11">
          <a:extLst>
            <a:ext uri="{FF2B5EF4-FFF2-40B4-BE49-F238E27FC236}">
              <a16:creationId xmlns:a16="http://schemas.microsoft.com/office/drawing/2014/main" id="{8CD5FBFD-3626-4830-9206-FC83C769F80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5" name="Text Box 10">
          <a:extLst>
            <a:ext uri="{FF2B5EF4-FFF2-40B4-BE49-F238E27FC236}">
              <a16:creationId xmlns:a16="http://schemas.microsoft.com/office/drawing/2014/main" id="{A8AE3982-7054-4B5F-B440-BDD2B37D242F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6" name="Text Box 11">
          <a:extLst>
            <a:ext uri="{FF2B5EF4-FFF2-40B4-BE49-F238E27FC236}">
              <a16:creationId xmlns:a16="http://schemas.microsoft.com/office/drawing/2014/main" id="{5739BD43-D7BB-4714-8EC4-A8BCAE41C96C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7" name="Text Box 10">
          <a:extLst>
            <a:ext uri="{FF2B5EF4-FFF2-40B4-BE49-F238E27FC236}">
              <a16:creationId xmlns:a16="http://schemas.microsoft.com/office/drawing/2014/main" id="{4577F1BA-D18A-4947-9B44-6A0E15740260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8" name="Text Box 11">
          <a:extLst>
            <a:ext uri="{FF2B5EF4-FFF2-40B4-BE49-F238E27FC236}">
              <a16:creationId xmlns:a16="http://schemas.microsoft.com/office/drawing/2014/main" id="{E8BD12FE-0BE4-4928-B045-8B2B30DE9EED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69" name="Text Box 10">
          <a:extLst>
            <a:ext uri="{FF2B5EF4-FFF2-40B4-BE49-F238E27FC236}">
              <a16:creationId xmlns:a16="http://schemas.microsoft.com/office/drawing/2014/main" id="{200E3294-6DDB-49F2-9C80-CC5726F29ADD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70" name="Text Box 11">
          <a:extLst>
            <a:ext uri="{FF2B5EF4-FFF2-40B4-BE49-F238E27FC236}">
              <a16:creationId xmlns:a16="http://schemas.microsoft.com/office/drawing/2014/main" id="{184D88DF-24F9-44DD-AA33-A91EC83ABF4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71" name="Text Box 10">
          <a:extLst>
            <a:ext uri="{FF2B5EF4-FFF2-40B4-BE49-F238E27FC236}">
              <a16:creationId xmlns:a16="http://schemas.microsoft.com/office/drawing/2014/main" id="{43E3385C-AED4-48F2-8714-A58A1B662F2E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72" name="Text Box 11">
          <a:extLst>
            <a:ext uri="{FF2B5EF4-FFF2-40B4-BE49-F238E27FC236}">
              <a16:creationId xmlns:a16="http://schemas.microsoft.com/office/drawing/2014/main" id="{A63CC257-17A1-496D-BF96-D166E49ED50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73" name="Text Box 10">
          <a:extLst>
            <a:ext uri="{FF2B5EF4-FFF2-40B4-BE49-F238E27FC236}">
              <a16:creationId xmlns:a16="http://schemas.microsoft.com/office/drawing/2014/main" id="{BDA8DC3D-EA75-4F02-94BB-2048991F129B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4" name="Text Box 10">
          <a:extLst>
            <a:ext uri="{FF2B5EF4-FFF2-40B4-BE49-F238E27FC236}">
              <a16:creationId xmlns:a16="http://schemas.microsoft.com/office/drawing/2014/main" id="{87FAF681-D5DE-4965-BB99-6BB1D9BD46B4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5" name="Text Box 11">
          <a:extLst>
            <a:ext uri="{FF2B5EF4-FFF2-40B4-BE49-F238E27FC236}">
              <a16:creationId xmlns:a16="http://schemas.microsoft.com/office/drawing/2014/main" id="{B37CA17B-3103-44C6-A94E-46201D96A2B5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6" name="Text Box 10">
          <a:extLst>
            <a:ext uri="{FF2B5EF4-FFF2-40B4-BE49-F238E27FC236}">
              <a16:creationId xmlns:a16="http://schemas.microsoft.com/office/drawing/2014/main" id="{9517CE3E-BFF6-444D-B9EF-9A4888473127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7" name="Text Box 11">
          <a:extLst>
            <a:ext uri="{FF2B5EF4-FFF2-40B4-BE49-F238E27FC236}">
              <a16:creationId xmlns:a16="http://schemas.microsoft.com/office/drawing/2014/main" id="{F1A7D8ED-0C4B-4E45-9F22-9A76979D0B60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8" name="Text Box 10">
          <a:extLst>
            <a:ext uri="{FF2B5EF4-FFF2-40B4-BE49-F238E27FC236}">
              <a16:creationId xmlns:a16="http://schemas.microsoft.com/office/drawing/2014/main" id="{3ADEFEDD-B110-4347-A45B-FDADCB0E3D91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79" name="Text Box 11">
          <a:extLst>
            <a:ext uri="{FF2B5EF4-FFF2-40B4-BE49-F238E27FC236}">
              <a16:creationId xmlns:a16="http://schemas.microsoft.com/office/drawing/2014/main" id="{491B2D0F-8059-4CFD-8BFC-B84270ED6815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80" name="Text Box 10">
          <a:extLst>
            <a:ext uri="{FF2B5EF4-FFF2-40B4-BE49-F238E27FC236}">
              <a16:creationId xmlns:a16="http://schemas.microsoft.com/office/drawing/2014/main" id="{42144C87-F247-4ECC-914F-72D64597DC07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81" name="Text Box 11">
          <a:extLst>
            <a:ext uri="{FF2B5EF4-FFF2-40B4-BE49-F238E27FC236}">
              <a16:creationId xmlns:a16="http://schemas.microsoft.com/office/drawing/2014/main" id="{26DD9126-71B6-4D55-B0C2-26742AD70152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382" name="Text Box 10">
          <a:extLst>
            <a:ext uri="{FF2B5EF4-FFF2-40B4-BE49-F238E27FC236}">
              <a16:creationId xmlns:a16="http://schemas.microsoft.com/office/drawing/2014/main" id="{B39C5E8C-BDB3-4E93-BE7E-5914D2DBCCB3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3" name="Text Box 10">
          <a:extLst>
            <a:ext uri="{FF2B5EF4-FFF2-40B4-BE49-F238E27FC236}">
              <a16:creationId xmlns:a16="http://schemas.microsoft.com/office/drawing/2014/main" id="{4EB17952-E201-4E85-BB8A-67A5E3DF0D41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4" name="Text Box 11">
          <a:extLst>
            <a:ext uri="{FF2B5EF4-FFF2-40B4-BE49-F238E27FC236}">
              <a16:creationId xmlns:a16="http://schemas.microsoft.com/office/drawing/2014/main" id="{5F78B7A2-A674-4E7F-B806-722131F76963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5" name="Text Box 10">
          <a:extLst>
            <a:ext uri="{FF2B5EF4-FFF2-40B4-BE49-F238E27FC236}">
              <a16:creationId xmlns:a16="http://schemas.microsoft.com/office/drawing/2014/main" id="{3509F2F0-36E5-48DC-82AE-1A4F635958C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6" name="Text Box 11">
          <a:extLst>
            <a:ext uri="{FF2B5EF4-FFF2-40B4-BE49-F238E27FC236}">
              <a16:creationId xmlns:a16="http://schemas.microsoft.com/office/drawing/2014/main" id="{DFEE9303-90EE-4F4B-81EB-5405522F575D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7" name="Text Box 10">
          <a:extLst>
            <a:ext uri="{FF2B5EF4-FFF2-40B4-BE49-F238E27FC236}">
              <a16:creationId xmlns:a16="http://schemas.microsoft.com/office/drawing/2014/main" id="{8E0893FB-1D9E-46CE-BF0F-B5A8B14B1C4E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8" name="Text Box 11">
          <a:extLst>
            <a:ext uri="{FF2B5EF4-FFF2-40B4-BE49-F238E27FC236}">
              <a16:creationId xmlns:a16="http://schemas.microsoft.com/office/drawing/2014/main" id="{34EEC0A0-654F-436E-BFF7-216166E5C7B8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89" name="Text Box 10">
          <a:extLst>
            <a:ext uri="{FF2B5EF4-FFF2-40B4-BE49-F238E27FC236}">
              <a16:creationId xmlns:a16="http://schemas.microsoft.com/office/drawing/2014/main" id="{7F1E903F-8B89-46F3-825B-F5B82F31F349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0" name="Text Box 11">
          <a:extLst>
            <a:ext uri="{FF2B5EF4-FFF2-40B4-BE49-F238E27FC236}">
              <a16:creationId xmlns:a16="http://schemas.microsoft.com/office/drawing/2014/main" id="{43135E42-3961-4C08-9C17-12C46E177CB9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1" name="Text Box 10">
          <a:extLst>
            <a:ext uri="{FF2B5EF4-FFF2-40B4-BE49-F238E27FC236}">
              <a16:creationId xmlns:a16="http://schemas.microsoft.com/office/drawing/2014/main" id="{F01FEC08-B491-4237-975D-327E6C1887F1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2" name="Text Box 11">
          <a:extLst>
            <a:ext uri="{FF2B5EF4-FFF2-40B4-BE49-F238E27FC236}">
              <a16:creationId xmlns:a16="http://schemas.microsoft.com/office/drawing/2014/main" id="{B8402023-284C-4786-8173-8251C78A35E6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3" name="Text Box 10">
          <a:extLst>
            <a:ext uri="{FF2B5EF4-FFF2-40B4-BE49-F238E27FC236}">
              <a16:creationId xmlns:a16="http://schemas.microsoft.com/office/drawing/2014/main" id="{5E2B33D0-A497-4097-A181-B5B1C470182A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4" name="Text Box 11">
          <a:extLst>
            <a:ext uri="{FF2B5EF4-FFF2-40B4-BE49-F238E27FC236}">
              <a16:creationId xmlns:a16="http://schemas.microsoft.com/office/drawing/2014/main" id="{A3339988-77E3-4575-963B-67D4D493100D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5" name="Text Box 10">
          <a:extLst>
            <a:ext uri="{FF2B5EF4-FFF2-40B4-BE49-F238E27FC236}">
              <a16:creationId xmlns:a16="http://schemas.microsoft.com/office/drawing/2014/main" id="{E4C56DE1-F06A-4843-BDFF-ACE83441D56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6" name="Text Box 11">
          <a:extLst>
            <a:ext uri="{FF2B5EF4-FFF2-40B4-BE49-F238E27FC236}">
              <a16:creationId xmlns:a16="http://schemas.microsoft.com/office/drawing/2014/main" id="{F351332F-A856-4AE0-86AF-4ABFC1122700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7" name="Text Box 10">
          <a:extLst>
            <a:ext uri="{FF2B5EF4-FFF2-40B4-BE49-F238E27FC236}">
              <a16:creationId xmlns:a16="http://schemas.microsoft.com/office/drawing/2014/main" id="{9AB197D0-1035-4385-AC04-8F5E8E9DC3B4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8" name="Text Box 11">
          <a:extLst>
            <a:ext uri="{FF2B5EF4-FFF2-40B4-BE49-F238E27FC236}">
              <a16:creationId xmlns:a16="http://schemas.microsoft.com/office/drawing/2014/main" id="{DEF5547C-027A-4F9E-A612-FD38CDFB532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131</xdr:row>
      <xdr:rowOff>0</xdr:rowOff>
    </xdr:from>
    <xdr:ext cx="0" cy="171450"/>
    <xdr:sp macro="" textlink="">
      <xdr:nvSpPr>
        <xdr:cNvPr id="6399" name="Text Box 10">
          <a:extLst>
            <a:ext uri="{FF2B5EF4-FFF2-40B4-BE49-F238E27FC236}">
              <a16:creationId xmlns:a16="http://schemas.microsoft.com/office/drawing/2014/main" id="{B12CDD3C-F472-4EC8-A32D-E5A020A3D645}"/>
            </a:ext>
          </a:extLst>
        </xdr:cNvPr>
        <xdr:cNvSpPr txBox="1">
          <a:spLocks noChangeArrowheads="1"/>
        </xdr:cNvSpPr>
      </xdr:nvSpPr>
      <xdr:spPr bwMode="auto">
        <a:xfrm>
          <a:off x="1057275" y="22593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0" name="Text Box 10">
          <a:extLst>
            <a:ext uri="{FF2B5EF4-FFF2-40B4-BE49-F238E27FC236}">
              <a16:creationId xmlns:a16="http://schemas.microsoft.com/office/drawing/2014/main" id="{A7AEFF96-D09F-4F45-A072-0157D8201715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1" name="Text Box 11">
          <a:extLst>
            <a:ext uri="{FF2B5EF4-FFF2-40B4-BE49-F238E27FC236}">
              <a16:creationId xmlns:a16="http://schemas.microsoft.com/office/drawing/2014/main" id="{DDA13F37-E9DD-46AD-A8B2-C5EC7EB9A1CF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2" name="Text Box 10">
          <a:extLst>
            <a:ext uri="{FF2B5EF4-FFF2-40B4-BE49-F238E27FC236}">
              <a16:creationId xmlns:a16="http://schemas.microsoft.com/office/drawing/2014/main" id="{F58811D5-8FF0-47E9-BCE5-B484D632045F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3" name="Text Box 11">
          <a:extLst>
            <a:ext uri="{FF2B5EF4-FFF2-40B4-BE49-F238E27FC236}">
              <a16:creationId xmlns:a16="http://schemas.microsoft.com/office/drawing/2014/main" id="{A2926A5D-B1AA-475A-9DBC-A02D44C5DFAC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4" name="Text Box 10">
          <a:extLst>
            <a:ext uri="{FF2B5EF4-FFF2-40B4-BE49-F238E27FC236}">
              <a16:creationId xmlns:a16="http://schemas.microsoft.com/office/drawing/2014/main" id="{B56E7035-F6D2-4903-92E7-4388FD6757E4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5" name="Text Box 11">
          <a:extLst>
            <a:ext uri="{FF2B5EF4-FFF2-40B4-BE49-F238E27FC236}">
              <a16:creationId xmlns:a16="http://schemas.microsoft.com/office/drawing/2014/main" id="{BD2BDB4C-9764-4A1C-B85E-89FFF659E363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6" name="Text Box 10">
          <a:extLst>
            <a:ext uri="{FF2B5EF4-FFF2-40B4-BE49-F238E27FC236}">
              <a16:creationId xmlns:a16="http://schemas.microsoft.com/office/drawing/2014/main" id="{D64D7856-7942-4B6A-9A9E-9407C9E4319C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7" name="Text Box 11">
          <a:extLst>
            <a:ext uri="{FF2B5EF4-FFF2-40B4-BE49-F238E27FC236}">
              <a16:creationId xmlns:a16="http://schemas.microsoft.com/office/drawing/2014/main" id="{1EAC4EEB-29AC-4080-BB3C-F4FEF1142B28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129</xdr:row>
      <xdr:rowOff>0</xdr:rowOff>
    </xdr:from>
    <xdr:ext cx="0" cy="171450"/>
    <xdr:sp macro="" textlink="">
      <xdr:nvSpPr>
        <xdr:cNvPr id="6408" name="Text Box 10">
          <a:extLst>
            <a:ext uri="{FF2B5EF4-FFF2-40B4-BE49-F238E27FC236}">
              <a16:creationId xmlns:a16="http://schemas.microsoft.com/office/drawing/2014/main" id="{BBDC3696-C746-4BBE-8B67-D052B986935F}"/>
            </a:ext>
          </a:extLst>
        </xdr:cNvPr>
        <xdr:cNvSpPr txBox="1">
          <a:spLocks noChangeArrowheads="1"/>
        </xdr:cNvSpPr>
      </xdr:nvSpPr>
      <xdr:spPr bwMode="auto">
        <a:xfrm>
          <a:off x="1057275" y="22212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09" name="Text Box 68">
          <a:extLst>
            <a:ext uri="{FF2B5EF4-FFF2-40B4-BE49-F238E27FC236}">
              <a16:creationId xmlns:a16="http://schemas.microsoft.com/office/drawing/2014/main" id="{C60A8C7B-ADB4-4F6B-9694-A19378F47E4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10" name="Text Box 69">
          <a:extLst>
            <a:ext uri="{FF2B5EF4-FFF2-40B4-BE49-F238E27FC236}">
              <a16:creationId xmlns:a16="http://schemas.microsoft.com/office/drawing/2014/main" id="{CE169AA4-3DA7-40C6-ADFC-16582C23B55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11" name="Text Box 70">
          <a:extLst>
            <a:ext uri="{FF2B5EF4-FFF2-40B4-BE49-F238E27FC236}">
              <a16:creationId xmlns:a16="http://schemas.microsoft.com/office/drawing/2014/main" id="{A1EDAA19-321A-4001-AE1B-7ED890686D4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12" name="Text Box 71">
          <a:extLst>
            <a:ext uri="{FF2B5EF4-FFF2-40B4-BE49-F238E27FC236}">
              <a16:creationId xmlns:a16="http://schemas.microsoft.com/office/drawing/2014/main" id="{7EDEF089-0E08-43D2-BB76-1648F3172C6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13" name="Text Box 72">
          <a:extLst>
            <a:ext uri="{FF2B5EF4-FFF2-40B4-BE49-F238E27FC236}">
              <a16:creationId xmlns:a16="http://schemas.microsoft.com/office/drawing/2014/main" id="{6108DB97-8392-4C71-AB4D-21AE0F59D92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14" name="Text Box 73">
          <a:extLst>
            <a:ext uri="{FF2B5EF4-FFF2-40B4-BE49-F238E27FC236}">
              <a16:creationId xmlns:a16="http://schemas.microsoft.com/office/drawing/2014/main" id="{3694ED35-86A2-44C9-BECA-77559D1231D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15" name="Text Box 46">
          <a:extLst>
            <a:ext uri="{FF2B5EF4-FFF2-40B4-BE49-F238E27FC236}">
              <a16:creationId xmlns:a16="http://schemas.microsoft.com/office/drawing/2014/main" id="{B5AC6CAF-577D-4D1A-A57D-91742E9F0A1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16" name="Text Box 43">
          <a:extLst>
            <a:ext uri="{FF2B5EF4-FFF2-40B4-BE49-F238E27FC236}">
              <a16:creationId xmlns:a16="http://schemas.microsoft.com/office/drawing/2014/main" id="{33FCDE67-5BEA-4033-B8B9-EBE5E0BB140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50E8F152-EF32-4C0E-8A66-4FA24BA73FE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18" name="Text Box 43">
          <a:extLst>
            <a:ext uri="{FF2B5EF4-FFF2-40B4-BE49-F238E27FC236}">
              <a16:creationId xmlns:a16="http://schemas.microsoft.com/office/drawing/2014/main" id="{B42AED68-0EFC-42AE-B263-954F7F27B80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19" name="Text Box 10">
          <a:extLst>
            <a:ext uri="{FF2B5EF4-FFF2-40B4-BE49-F238E27FC236}">
              <a16:creationId xmlns:a16="http://schemas.microsoft.com/office/drawing/2014/main" id="{6CDE06FC-4DB4-4523-B068-65FF46097F97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20" name="Text Box 11">
          <a:extLst>
            <a:ext uri="{FF2B5EF4-FFF2-40B4-BE49-F238E27FC236}">
              <a16:creationId xmlns:a16="http://schemas.microsoft.com/office/drawing/2014/main" id="{ADC0EDE2-EB52-4BFE-BC5D-954F2CC6ECC1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21" name="Text Box 65">
          <a:extLst>
            <a:ext uri="{FF2B5EF4-FFF2-40B4-BE49-F238E27FC236}">
              <a16:creationId xmlns:a16="http://schemas.microsoft.com/office/drawing/2014/main" id="{60E301FA-A108-43A6-96D0-A23B7DC11B2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22" name="Text Box 91">
          <a:extLst>
            <a:ext uri="{FF2B5EF4-FFF2-40B4-BE49-F238E27FC236}">
              <a16:creationId xmlns:a16="http://schemas.microsoft.com/office/drawing/2014/main" id="{FFBDEB42-6945-4721-B97A-956AFA33665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23" name="Text Box 65">
          <a:extLst>
            <a:ext uri="{FF2B5EF4-FFF2-40B4-BE49-F238E27FC236}">
              <a16:creationId xmlns:a16="http://schemas.microsoft.com/office/drawing/2014/main" id="{D04FE1F2-15F5-41FF-B43D-CA38F48BAD2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24" name="Text Box 91">
          <a:extLst>
            <a:ext uri="{FF2B5EF4-FFF2-40B4-BE49-F238E27FC236}">
              <a16:creationId xmlns:a16="http://schemas.microsoft.com/office/drawing/2014/main" id="{946E470D-ADA1-47F4-BD22-C0726ABB8EB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425" name="Text Box 46">
          <a:extLst>
            <a:ext uri="{FF2B5EF4-FFF2-40B4-BE49-F238E27FC236}">
              <a16:creationId xmlns:a16="http://schemas.microsoft.com/office/drawing/2014/main" id="{C81A72B6-CA86-4D0E-864E-50148B12D5F1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426" name="Text Box 43">
          <a:extLst>
            <a:ext uri="{FF2B5EF4-FFF2-40B4-BE49-F238E27FC236}">
              <a16:creationId xmlns:a16="http://schemas.microsoft.com/office/drawing/2014/main" id="{15763AEE-F7BB-4BDA-9F29-12F9245C9A09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27" name="Text Box 68">
          <a:extLst>
            <a:ext uri="{FF2B5EF4-FFF2-40B4-BE49-F238E27FC236}">
              <a16:creationId xmlns:a16="http://schemas.microsoft.com/office/drawing/2014/main" id="{809EBB37-6291-4211-A80E-16F0FBFE317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28" name="Text Box 69">
          <a:extLst>
            <a:ext uri="{FF2B5EF4-FFF2-40B4-BE49-F238E27FC236}">
              <a16:creationId xmlns:a16="http://schemas.microsoft.com/office/drawing/2014/main" id="{AB266361-9D07-4749-AB88-9B9F958AC6E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29" name="Text Box 70">
          <a:extLst>
            <a:ext uri="{FF2B5EF4-FFF2-40B4-BE49-F238E27FC236}">
              <a16:creationId xmlns:a16="http://schemas.microsoft.com/office/drawing/2014/main" id="{12C54E71-44D9-4279-A6CE-B0D9C0D080D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0" name="Text Box 71">
          <a:extLst>
            <a:ext uri="{FF2B5EF4-FFF2-40B4-BE49-F238E27FC236}">
              <a16:creationId xmlns:a16="http://schemas.microsoft.com/office/drawing/2014/main" id="{2C563628-908E-4974-93D6-C654246384C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1" name="Text Box 72">
          <a:extLst>
            <a:ext uri="{FF2B5EF4-FFF2-40B4-BE49-F238E27FC236}">
              <a16:creationId xmlns:a16="http://schemas.microsoft.com/office/drawing/2014/main" id="{74B93B04-5C54-4E12-BD07-F2F2F91C2A9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2" name="Text Box 73">
          <a:extLst>
            <a:ext uri="{FF2B5EF4-FFF2-40B4-BE49-F238E27FC236}">
              <a16:creationId xmlns:a16="http://schemas.microsoft.com/office/drawing/2014/main" id="{1A7E9826-3E4E-4121-8B0F-A992E64B942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33" name="Text Box 46">
          <a:extLst>
            <a:ext uri="{FF2B5EF4-FFF2-40B4-BE49-F238E27FC236}">
              <a16:creationId xmlns:a16="http://schemas.microsoft.com/office/drawing/2014/main" id="{D7AEFBF6-DD81-4A97-94BD-1F9B81DAFED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34" name="Text Box 43">
          <a:extLst>
            <a:ext uri="{FF2B5EF4-FFF2-40B4-BE49-F238E27FC236}">
              <a16:creationId xmlns:a16="http://schemas.microsoft.com/office/drawing/2014/main" id="{15F37D3A-8A95-47F4-9844-3BEBBF9884E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35" name="Text Box 46">
          <a:extLst>
            <a:ext uri="{FF2B5EF4-FFF2-40B4-BE49-F238E27FC236}">
              <a16:creationId xmlns:a16="http://schemas.microsoft.com/office/drawing/2014/main" id="{34B75D07-A514-4699-96B8-085D76FC9C7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36" name="Text Box 43">
          <a:extLst>
            <a:ext uri="{FF2B5EF4-FFF2-40B4-BE49-F238E27FC236}">
              <a16:creationId xmlns:a16="http://schemas.microsoft.com/office/drawing/2014/main" id="{FE8D3852-9922-45A5-B7B4-B38E90A3A0A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7" name="Text Box 68">
          <a:extLst>
            <a:ext uri="{FF2B5EF4-FFF2-40B4-BE49-F238E27FC236}">
              <a16:creationId xmlns:a16="http://schemas.microsoft.com/office/drawing/2014/main" id="{9422767F-850A-4B87-8A06-235BBAC66C7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8" name="Text Box 69">
          <a:extLst>
            <a:ext uri="{FF2B5EF4-FFF2-40B4-BE49-F238E27FC236}">
              <a16:creationId xmlns:a16="http://schemas.microsoft.com/office/drawing/2014/main" id="{E46018B7-B447-4C51-8A69-348867AC8CE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39" name="Text Box 70">
          <a:extLst>
            <a:ext uri="{FF2B5EF4-FFF2-40B4-BE49-F238E27FC236}">
              <a16:creationId xmlns:a16="http://schemas.microsoft.com/office/drawing/2014/main" id="{28F28C6E-F6A0-4086-A773-31313293021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40" name="Text Box 71">
          <a:extLst>
            <a:ext uri="{FF2B5EF4-FFF2-40B4-BE49-F238E27FC236}">
              <a16:creationId xmlns:a16="http://schemas.microsoft.com/office/drawing/2014/main" id="{BA7CD1E9-304B-4266-9ABA-F1B9E3D2C36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41" name="Text Box 72">
          <a:extLst>
            <a:ext uri="{FF2B5EF4-FFF2-40B4-BE49-F238E27FC236}">
              <a16:creationId xmlns:a16="http://schemas.microsoft.com/office/drawing/2014/main" id="{5157A8DC-4D97-4A52-8C43-76890090216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42" name="Text Box 73">
          <a:extLst>
            <a:ext uri="{FF2B5EF4-FFF2-40B4-BE49-F238E27FC236}">
              <a16:creationId xmlns:a16="http://schemas.microsoft.com/office/drawing/2014/main" id="{7E9B34F5-D676-4A13-800C-EB4BCAAF5F8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43" name="Text Box 46">
          <a:extLst>
            <a:ext uri="{FF2B5EF4-FFF2-40B4-BE49-F238E27FC236}">
              <a16:creationId xmlns:a16="http://schemas.microsoft.com/office/drawing/2014/main" id="{BD88AF81-D9DE-49AE-B2E3-B4F4E2ECEBF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44" name="Text Box 43">
          <a:extLst>
            <a:ext uri="{FF2B5EF4-FFF2-40B4-BE49-F238E27FC236}">
              <a16:creationId xmlns:a16="http://schemas.microsoft.com/office/drawing/2014/main" id="{1564EE59-EACD-4E42-BB13-E0166FA314D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45" name="Text Box 46">
          <a:extLst>
            <a:ext uri="{FF2B5EF4-FFF2-40B4-BE49-F238E27FC236}">
              <a16:creationId xmlns:a16="http://schemas.microsoft.com/office/drawing/2014/main" id="{27791C4D-A0FD-45F6-A585-3EEEF8571E2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46" name="Text Box 43">
          <a:extLst>
            <a:ext uri="{FF2B5EF4-FFF2-40B4-BE49-F238E27FC236}">
              <a16:creationId xmlns:a16="http://schemas.microsoft.com/office/drawing/2014/main" id="{89C5D715-DAD2-475D-B299-6E19A6F4888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47" name="Text Box 68">
          <a:extLst>
            <a:ext uri="{FF2B5EF4-FFF2-40B4-BE49-F238E27FC236}">
              <a16:creationId xmlns:a16="http://schemas.microsoft.com/office/drawing/2014/main" id="{3B604AFF-7BC2-47F3-B604-AF9C7F1D122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48" name="Text Box 69">
          <a:extLst>
            <a:ext uri="{FF2B5EF4-FFF2-40B4-BE49-F238E27FC236}">
              <a16:creationId xmlns:a16="http://schemas.microsoft.com/office/drawing/2014/main" id="{FA952D8A-EDE6-415B-8F9D-3B16678491F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49" name="Text Box 70">
          <a:extLst>
            <a:ext uri="{FF2B5EF4-FFF2-40B4-BE49-F238E27FC236}">
              <a16:creationId xmlns:a16="http://schemas.microsoft.com/office/drawing/2014/main" id="{289F376C-8CAA-4DB7-A407-FC99A78C81F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50" name="Text Box 71">
          <a:extLst>
            <a:ext uri="{FF2B5EF4-FFF2-40B4-BE49-F238E27FC236}">
              <a16:creationId xmlns:a16="http://schemas.microsoft.com/office/drawing/2014/main" id="{C4777A7F-4F8A-41A4-871C-8FE77E8D29A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51" name="Text Box 72">
          <a:extLst>
            <a:ext uri="{FF2B5EF4-FFF2-40B4-BE49-F238E27FC236}">
              <a16:creationId xmlns:a16="http://schemas.microsoft.com/office/drawing/2014/main" id="{E5DD39D4-F4EC-4394-AA5B-EC965DC06A8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52" name="Text Box 73">
          <a:extLst>
            <a:ext uri="{FF2B5EF4-FFF2-40B4-BE49-F238E27FC236}">
              <a16:creationId xmlns:a16="http://schemas.microsoft.com/office/drawing/2014/main" id="{8FBF88D1-7C0A-4DBC-A244-4B4CCC674E2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53" name="Text Box 46">
          <a:extLst>
            <a:ext uri="{FF2B5EF4-FFF2-40B4-BE49-F238E27FC236}">
              <a16:creationId xmlns:a16="http://schemas.microsoft.com/office/drawing/2014/main" id="{BA2B077E-091F-4B5B-9DBB-D294CC1BEAB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54" name="Text Box 43">
          <a:extLst>
            <a:ext uri="{FF2B5EF4-FFF2-40B4-BE49-F238E27FC236}">
              <a16:creationId xmlns:a16="http://schemas.microsoft.com/office/drawing/2014/main" id="{202B2CE4-5C4C-406E-8694-917CA963662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55" name="Text Box 46">
          <a:extLst>
            <a:ext uri="{FF2B5EF4-FFF2-40B4-BE49-F238E27FC236}">
              <a16:creationId xmlns:a16="http://schemas.microsoft.com/office/drawing/2014/main" id="{F3F04347-B13B-43A5-AA6F-A72E8BBD792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56" name="Text Box 43">
          <a:extLst>
            <a:ext uri="{FF2B5EF4-FFF2-40B4-BE49-F238E27FC236}">
              <a16:creationId xmlns:a16="http://schemas.microsoft.com/office/drawing/2014/main" id="{D26B6548-0DFB-49A5-A8BF-31538BB68F4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57" name="Text Box 10">
          <a:extLst>
            <a:ext uri="{FF2B5EF4-FFF2-40B4-BE49-F238E27FC236}">
              <a16:creationId xmlns:a16="http://schemas.microsoft.com/office/drawing/2014/main" id="{1A915AED-F8B7-4C32-B2F0-28EDA10E102D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58" name="Text Box 11">
          <a:extLst>
            <a:ext uri="{FF2B5EF4-FFF2-40B4-BE49-F238E27FC236}">
              <a16:creationId xmlns:a16="http://schemas.microsoft.com/office/drawing/2014/main" id="{11AF0227-574C-41B6-96A4-059B32D18353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59" name="Text Box 65">
          <a:extLst>
            <a:ext uri="{FF2B5EF4-FFF2-40B4-BE49-F238E27FC236}">
              <a16:creationId xmlns:a16="http://schemas.microsoft.com/office/drawing/2014/main" id="{37D5AA06-7A4D-4322-B4E5-325ECCEB0E9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60" name="Text Box 91">
          <a:extLst>
            <a:ext uri="{FF2B5EF4-FFF2-40B4-BE49-F238E27FC236}">
              <a16:creationId xmlns:a16="http://schemas.microsoft.com/office/drawing/2014/main" id="{23C938A1-050C-4300-985B-0947A38A5D6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61" name="Text Box 65">
          <a:extLst>
            <a:ext uri="{FF2B5EF4-FFF2-40B4-BE49-F238E27FC236}">
              <a16:creationId xmlns:a16="http://schemas.microsoft.com/office/drawing/2014/main" id="{0E023A5F-0201-45A2-AB9B-C478CE1EE0B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62" name="Text Box 91">
          <a:extLst>
            <a:ext uri="{FF2B5EF4-FFF2-40B4-BE49-F238E27FC236}">
              <a16:creationId xmlns:a16="http://schemas.microsoft.com/office/drawing/2014/main" id="{948A9CFC-38EC-4F41-B2EF-891E5086F9A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463" name="Text Box 46">
          <a:extLst>
            <a:ext uri="{FF2B5EF4-FFF2-40B4-BE49-F238E27FC236}">
              <a16:creationId xmlns:a16="http://schemas.microsoft.com/office/drawing/2014/main" id="{79F7715F-138C-4F4C-A379-2CCB50095DBF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464" name="Text Box 43">
          <a:extLst>
            <a:ext uri="{FF2B5EF4-FFF2-40B4-BE49-F238E27FC236}">
              <a16:creationId xmlns:a16="http://schemas.microsoft.com/office/drawing/2014/main" id="{593DA997-7F9A-4226-A276-C445B6869671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65" name="Text Box 68">
          <a:extLst>
            <a:ext uri="{FF2B5EF4-FFF2-40B4-BE49-F238E27FC236}">
              <a16:creationId xmlns:a16="http://schemas.microsoft.com/office/drawing/2014/main" id="{10F2E007-E794-44CF-A234-050EE622D6C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66" name="Text Box 69">
          <a:extLst>
            <a:ext uri="{FF2B5EF4-FFF2-40B4-BE49-F238E27FC236}">
              <a16:creationId xmlns:a16="http://schemas.microsoft.com/office/drawing/2014/main" id="{337B96D6-D34A-4827-803D-EE4B41D5C2C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67" name="Text Box 70">
          <a:extLst>
            <a:ext uri="{FF2B5EF4-FFF2-40B4-BE49-F238E27FC236}">
              <a16:creationId xmlns:a16="http://schemas.microsoft.com/office/drawing/2014/main" id="{F43FCEAA-3D91-4939-B56C-583D11D6061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68" name="Text Box 71">
          <a:extLst>
            <a:ext uri="{FF2B5EF4-FFF2-40B4-BE49-F238E27FC236}">
              <a16:creationId xmlns:a16="http://schemas.microsoft.com/office/drawing/2014/main" id="{0DE8AB45-838A-4411-B2FA-BF9A1A5E8C6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69" name="Text Box 72">
          <a:extLst>
            <a:ext uri="{FF2B5EF4-FFF2-40B4-BE49-F238E27FC236}">
              <a16:creationId xmlns:a16="http://schemas.microsoft.com/office/drawing/2014/main" id="{E0566B31-1BE1-483F-A4F4-D5D21350543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0" name="Text Box 73">
          <a:extLst>
            <a:ext uri="{FF2B5EF4-FFF2-40B4-BE49-F238E27FC236}">
              <a16:creationId xmlns:a16="http://schemas.microsoft.com/office/drawing/2014/main" id="{C3BFD0CD-1E4D-4402-A65A-AE947AA06B5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71" name="Text Box 46">
          <a:extLst>
            <a:ext uri="{FF2B5EF4-FFF2-40B4-BE49-F238E27FC236}">
              <a16:creationId xmlns:a16="http://schemas.microsoft.com/office/drawing/2014/main" id="{623FD6AC-0A0B-4781-95E5-31CA3E7B4E0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72" name="Text Box 43">
          <a:extLst>
            <a:ext uri="{FF2B5EF4-FFF2-40B4-BE49-F238E27FC236}">
              <a16:creationId xmlns:a16="http://schemas.microsoft.com/office/drawing/2014/main" id="{057F1895-845C-4F45-B08C-E3799AF61F4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73" name="Text Box 46">
          <a:extLst>
            <a:ext uri="{FF2B5EF4-FFF2-40B4-BE49-F238E27FC236}">
              <a16:creationId xmlns:a16="http://schemas.microsoft.com/office/drawing/2014/main" id="{87CE9454-A0F5-45EC-B795-5B0C922D305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74" name="Text Box 43">
          <a:extLst>
            <a:ext uri="{FF2B5EF4-FFF2-40B4-BE49-F238E27FC236}">
              <a16:creationId xmlns:a16="http://schemas.microsoft.com/office/drawing/2014/main" id="{DEC42B64-0803-423B-9524-97C88D414AC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5" name="Text Box 68">
          <a:extLst>
            <a:ext uri="{FF2B5EF4-FFF2-40B4-BE49-F238E27FC236}">
              <a16:creationId xmlns:a16="http://schemas.microsoft.com/office/drawing/2014/main" id="{04C38AA1-E657-4401-90D8-05B9E6FE673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6" name="Text Box 69">
          <a:extLst>
            <a:ext uri="{FF2B5EF4-FFF2-40B4-BE49-F238E27FC236}">
              <a16:creationId xmlns:a16="http://schemas.microsoft.com/office/drawing/2014/main" id="{520757C7-3FF4-44AE-B99E-CC620800AB4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7" name="Text Box 70">
          <a:extLst>
            <a:ext uri="{FF2B5EF4-FFF2-40B4-BE49-F238E27FC236}">
              <a16:creationId xmlns:a16="http://schemas.microsoft.com/office/drawing/2014/main" id="{ED5ABEB2-BC60-4E63-B03E-59879A1B862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8" name="Text Box 71">
          <a:extLst>
            <a:ext uri="{FF2B5EF4-FFF2-40B4-BE49-F238E27FC236}">
              <a16:creationId xmlns:a16="http://schemas.microsoft.com/office/drawing/2014/main" id="{C27D17C6-1DFA-4F72-B743-0B277DFD254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79" name="Text Box 72">
          <a:extLst>
            <a:ext uri="{FF2B5EF4-FFF2-40B4-BE49-F238E27FC236}">
              <a16:creationId xmlns:a16="http://schemas.microsoft.com/office/drawing/2014/main" id="{C2530A07-D47F-46EB-91B7-06BE700E145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480" name="Text Box 73">
          <a:extLst>
            <a:ext uri="{FF2B5EF4-FFF2-40B4-BE49-F238E27FC236}">
              <a16:creationId xmlns:a16="http://schemas.microsoft.com/office/drawing/2014/main" id="{EF994FD0-86EF-46CE-B409-231A3B22FD0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81" name="Text Box 46">
          <a:extLst>
            <a:ext uri="{FF2B5EF4-FFF2-40B4-BE49-F238E27FC236}">
              <a16:creationId xmlns:a16="http://schemas.microsoft.com/office/drawing/2014/main" id="{00995438-D116-46E3-8780-61245F83E95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82" name="Text Box 43">
          <a:extLst>
            <a:ext uri="{FF2B5EF4-FFF2-40B4-BE49-F238E27FC236}">
              <a16:creationId xmlns:a16="http://schemas.microsoft.com/office/drawing/2014/main" id="{1FB54886-367D-481E-98AF-3060C64617C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83" name="Text Box 46">
          <a:extLst>
            <a:ext uri="{FF2B5EF4-FFF2-40B4-BE49-F238E27FC236}">
              <a16:creationId xmlns:a16="http://schemas.microsoft.com/office/drawing/2014/main" id="{1FA5F91E-FF18-44D2-ACD1-01A16DD2FDC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84" name="Text Box 43">
          <a:extLst>
            <a:ext uri="{FF2B5EF4-FFF2-40B4-BE49-F238E27FC236}">
              <a16:creationId xmlns:a16="http://schemas.microsoft.com/office/drawing/2014/main" id="{CBF6200D-7202-47C1-B107-1415CE9752D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85" name="Text Box 68">
          <a:extLst>
            <a:ext uri="{FF2B5EF4-FFF2-40B4-BE49-F238E27FC236}">
              <a16:creationId xmlns:a16="http://schemas.microsoft.com/office/drawing/2014/main" id="{57EE37E8-0ADD-4617-A63E-687809E5666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86" name="Text Box 69">
          <a:extLst>
            <a:ext uri="{FF2B5EF4-FFF2-40B4-BE49-F238E27FC236}">
              <a16:creationId xmlns:a16="http://schemas.microsoft.com/office/drawing/2014/main" id="{181DF1BE-0CF2-46EC-8D29-8BDD5B5967F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87" name="Text Box 70">
          <a:extLst>
            <a:ext uri="{FF2B5EF4-FFF2-40B4-BE49-F238E27FC236}">
              <a16:creationId xmlns:a16="http://schemas.microsoft.com/office/drawing/2014/main" id="{486A6B36-413D-41A1-BC46-B8E6E4F21D4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88" name="Text Box 71">
          <a:extLst>
            <a:ext uri="{FF2B5EF4-FFF2-40B4-BE49-F238E27FC236}">
              <a16:creationId xmlns:a16="http://schemas.microsoft.com/office/drawing/2014/main" id="{2ADBF501-B21F-472F-930F-B49759233A8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89" name="Text Box 72">
          <a:extLst>
            <a:ext uri="{FF2B5EF4-FFF2-40B4-BE49-F238E27FC236}">
              <a16:creationId xmlns:a16="http://schemas.microsoft.com/office/drawing/2014/main" id="{60C6381B-A91D-439B-A7AE-70ED2046086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490" name="Text Box 73">
          <a:extLst>
            <a:ext uri="{FF2B5EF4-FFF2-40B4-BE49-F238E27FC236}">
              <a16:creationId xmlns:a16="http://schemas.microsoft.com/office/drawing/2014/main" id="{DF3F3189-2134-47CF-B187-C039590810E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91" name="Text Box 46">
          <a:extLst>
            <a:ext uri="{FF2B5EF4-FFF2-40B4-BE49-F238E27FC236}">
              <a16:creationId xmlns:a16="http://schemas.microsoft.com/office/drawing/2014/main" id="{65872D1D-D62F-4949-9BD9-C531C719A74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92" name="Text Box 43">
          <a:extLst>
            <a:ext uri="{FF2B5EF4-FFF2-40B4-BE49-F238E27FC236}">
              <a16:creationId xmlns:a16="http://schemas.microsoft.com/office/drawing/2014/main" id="{4AB0CD76-70F1-4177-AF09-5FD7AD030A4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93" name="Text Box 46">
          <a:extLst>
            <a:ext uri="{FF2B5EF4-FFF2-40B4-BE49-F238E27FC236}">
              <a16:creationId xmlns:a16="http://schemas.microsoft.com/office/drawing/2014/main" id="{17BF866E-030C-473E-AF7D-3EDD0DECC27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494" name="Text Box 43">
          <a:extLst>
            <a:ext uri="{FF2B5EF4-FFF2-40B4-BE49-F238E27FC236}">
              <a16:creationId xmlns:a16="http://schemas.microsoft.com/office/drawing/2014/main" id="{C0D59946-6CF2-4146-BD11-0D9BDCEB9BE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95" name="Text Box 10">
          <a:extLst>
            <a:ext uri="{FF2B5EF4-FFF2-40B4-BE49-F238E27FC236}">
              <a16:creationId xmlns:a16="http://schemas.microsoft.com/office/drawing/2014/main" id="{5B3CCDE3-1ADC-42E4-8ED1-CF86D7B18F62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496" name="Text Box 11">
          <a:extLst>
            <a:ext uri="{FF2B5EF4-FFF2-40B4-BE49-F238E27FC236}">
              <a16:creationId xmlns:a16="http://schemas.microsoft.com/office/drawing/2014/main" id="{6C370835-682C-40DC-9871-F789293EC3F4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97" name="Text Box 65">
          <a:extLst>
            <a:ext uri="{FF2B5EF4-FFF2-40B4-BE49-F238E27FC236}">
              <a16:creationId xmlns:a16="http://schemas.microsoft.com/office/drawing/2014/main" id="{18AC5452-222C-4C68-A285-A2A987E4607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98" name="Text Box 91">
          <a:extLst>
            <a:ext uri="{FF2B5EF4-FFF2-40B4-BE49-F238E27FC236}">
              <a16:creationId xmlns:a16="http://schemas.microsoft.com/office/drawing/2014/main" id="{FCA26696-F661-446C-AA2C-17C06D3631D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499" name="Text Box 65">
          <a:extLst>
            <a:ext uri="{FF2B5EF4-FFF2-40B4-BE49-F238E27FC236}">
              <a16:creationId xmlns:a16="http://schemas.microsoft.com/office/drawing/2014/main" id="{8028C3A6-6DA1-41AA-B865-15C54A8FAC4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00" name="Text Box 91">
          <a:extLst>
            <a:ext uri="{FF2B5EF4-FFF2-40B4-BE49-F238E27FC236}">
              <a16:creationId xmlns:a16="http://schemas.microsoft.com/office/drawing/2014/main" id="{B4FACD55-249C-4DB7-AA4A-32D27C900D9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01" name="Text Box 46">
          <a:extLst>
            <a:ext uri="{FF2B5EF4-FFF2-40B4-BE49-F238E27FC236}">
              <a16:creationId xmlns:a16="http://schemas.microsoft.com/office/drawing/2014/main" id="{054F4268-AB03-470A-925B-3907C6061726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02" name="Text Box 43">
          <a:extLst>
            <a:ext uri="{FF2B5EF4-FFF2-40B4-BE49-F238E27FC236}">
              <a16:creationId xmlns:a16="http://schemas.microsoft.com/office/drawing/2014/main" id="{3A5B7B39-D638-4382-A873-4A8BBD6BAE08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3" name="Text Box 68">
          <a:extLst>
            <a:ext uri="{FF2B5EF4-FFF2-40B4-BE49-F238E27FC236}">
              <a16:creationId xmlns:a16="http://schemas.microsoft.com/office/drawing/2014/main" id="{42D9F42D-8BC5-41E5-A6EB-22B076BACE6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4" name="Text Box 69">
          <a:extLst>
            <a:ext uri="{FF2B5EF4-FFF2-40B4-BE49-F238E27FC236}">
              <a16:creationId xmlns:a16="http://schemas.microsoft.com/office/drawing/2014/main" id="{EE83689C-467A-4419-B4A0-D2608344BB0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5" name="Text Box 70">
          <a:extLst>
            <a:ext uri="{FF2B5EF4-FFF2-40B4-BE49-F238E27FC236}">
              <a16:creationId xmlns:a16="http://schemas.microsoft.com/office/drawing/2014/main" id="{9F125AA1-B653-4EB7-8A9E-95989C17821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6" name="Text Box 71">
          <a:extLst>
            <a:ext uri="{FF2B5EF4-FFF2-40B4-BE49-F238E27FC236}">
              <a16:creationId xmlns:a16="http://schemas.microsoft.com/office/drawing/2014/main" id="{B4735E08-D3A5-43D6-9B05-96DEFF042E9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7" name="Text Box 72">
          <a:extLst>
            <a:ext uri="{FF2B5EF4-FFF2-40B4-BE49-F238E27FC236}">
              <a16:creationId xmlns:a16="http://schemas.microsoft.com/office/drawing/2014/main" id="{19008EC6-906F-461A-9373-727A3CF68C9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08" name="Text Box 73">
          <a:extLst>
            <a:ext uri="{FF2B5EF4-FFF2-40B4-BE49-F238E27FC236}">
              <a16:creationId xmlns:a16="http://schemas.microsoft.com/office/drawing/2014/main" id="{D6EF97D5-F5DF-4F36-8A19-2BA33884C2D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09" name="Text Box 46">
          <a:extLst>
            <a:ext uri="{FF2B5EF4-FFF2-40B4-BE49-F238E27FC236}">
              <a16:creationId xmlns:a16="http://schemas.microsoft.com/office/drawing/2014/main" id="{F965F62B-4092-43C0-9303-F01E08B0A60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10" name="Text Box 43">
          <a:extLst>
            <a:ext uri="{FF2B5EF4-FFF2-40B4-BE49-F238E27FC236}">
              <a16:creationId xmlns:a16="http://schemas.microsoft.com/office/drawing/2014/main" id="{5FB33CA6-9E0D-4117-91A9-2D380987AC4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11" name="Text Box 46">
          <a:extLst>
            <a:ext uri="{FF2B5EF4-FFF2-40B4-BE49-F238E27FC236}">
              <a16:creationId xmlns:a16="http://schemas.microsoft.com/office/drawing/2014/main" id="{977408DD-212A-49F8-B94E-6C3877404A3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12" name="Text Box 43">
          <a:extLst>
            <a:ext uri="{FF2B5EF4-FFF2-40B4-BE49-F238E27FC236}">
              <a16:creationId xmlns:a16="http://schemas.microsoft.com/office/drawing/2014/main" id="{ADB8DD5D-8684-4398-AFBB-C09B0C957DC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3" name="Text Box 68">
          <a:extLst>
            <a:ext uri="{FF2B5EF4-FFF2-40B4-BE49-F238E27FC236}">
              <a16:creationId xmlns:a16="http://schemas.microsoft.com/office/drawing/2014/main" id="{05BF3A6B-3552-4FCA-9424-7FF12B3581C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4" name="Text Box 69">
          <a:extLst>
            <a:ext uri="{FF2B5EF4-FFF2-40B4-BE49-F238E27FC236}">
              <a16:creationId xmlns:a16="http://schemas.microsoft.com/office/drawing/2014/main" id="{B679AE60-E35E-4FEA-AA0D-C38C05F4B42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5" name="Text Box 70">
          <a:extLst>
            <a:ext uri="{FF2B5EF4-FFF2-40B4-BE49-F238E27FC236}">
              <a16:creationId xmlns:a16="http://schemas.microsoft.com/office/drawing/2014/main" id="{D1CF0876-3FD1-4205-AA3B-8034675323E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6" name="Text Box 71">
          <a:extLst>
            <a:ext uri="{FF2B5EF4-FFF2-40B4-BE49-F238E27FC236}">
              <a16:creationId xmlns:a16="http://schemas.microsoft.com/office/drawing/2014/main" id="{0C05A286-B45B-4C64-A2CB-1183DDA751B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7" name="Text Box 72">
          <a:extLst>
            <a:ext uri="{FF2B5EF4-FFF2-40B4-BE49-F238E27FC236}">
              <a16:creationId xmlns:a16="http://schemas.microsoft.com/office/drawing/2014/main" id="{55DAB290-4C6C-4522-BD70-9760ED6CAD7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18" name="Text Box 73">
          <a:extLst>
            <a:ext uri="{FF2B5EF4-FFF2-40B4-BE49-F238E27FC236}">
              <a16:creationId xmlns:a16="http://schemas.microsoft.com/office/drawing/2014/main" id="{B3FAD4AF-CC4E-478A-88EB-B8A99A2C686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19" name="Text Box 46">
          <a:extLst>
            <a:ext uri="{FF2B5EF4-FFF2-40B4-BE49-F238E27FC236}">
              <a16:creationId xmlns:a16="http://schemas.microsoft.com/office/drawing/2014/main" id="{4A7DD4D8-F5EE-43F5-A223-818CFBA9C02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20" name="Text Box 43">
          <a:extLst>
            <a:ext uri="{FF2B5EF4-FFF2-40B4-BE49-F238E27FC236}">
              <a16:creationId xmlns:a16="http://schemas.microsoft.com/office/drawing/2014/main" id="{CFBC8D06-2A81-430F-B401-6D1ECF7959A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21" name="Text Box 46">
          <a:extLst>
            <a:ext uri="{FF2B5EF4-FFF2-40B4-BE49-F238E27FC236}">
              <a16:creationId xmlns:a16="http://schemas.microsoft.com/office/drawing/2014/main" id="{8977C8FB-DF66-4A1C-9FA3-DE67E84AE2D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22" name="Text Box 43">
          <a:extLst>
            <a:ext uri="{FF2B5EF4-FFF2-40B4-BE49-F238E27FC236}">
              <a16:creationId xmlns:a16="http://schemas.microsoft.com/office/drawing/2014/main" id="{947C6041-F6E1-4AA5-8BEA-6B9E598D876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3" name="Text Box 68">
          <a:extLst>
            <a:ext uri="{FF2B5EF4-FFF2-40B4-BE49-F238E27FC236}">
              <a16:creationId xmlns:a16="http://schemas.microsoft.com/office/drawing/2014/main" id="{636140BF-7CBA-4CD0-A3F3-CC77AF32B50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4" name="Text Box 69">
          <a:extLst>
            <a:ext uri="{FF2B5EF4-FFF2-40B4-BE49-F238E27FC236}">
              <a16:creationId xmlns:a16="http://schemas.microsoft.com/office/drawing/2014/main" id="{F35CBB1F-6B34-4F35-A1C6-5F57DB9C185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5" name="Text Box 70">
          <a:extLst>
            <a:ext uri="{FF2B5EF4-FFF2-40B4-BE49-F238E27FC236}">
              <a16:creationId xmlns:a16="http://schemas.microsoft.com/office/drawing/2014/main" id="{30F4577D-78B2-4379-A00E-02F204A4339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6" name="Text Box 71">
          <a:extLst>
            <a:ext uri="{FF2B5EF4-FFF2-40B4-BE49-F238E27FC236}">
              <a16:creationId xmlns:a16="http://schemas.microsoft.com/office/drawing/2014/main" id="{6E640AED-6099-426E-8D3B-A6C75328F8E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7" name="Text Box 72">
          <a:extLst>
            <a:ext uri="{FF2B5EF4-FFF2-40B4-BE49-F238E27FC236}">
              <a16:creationId xmlns:a16="http://schemas.microsoft.com/office/drawing/2014/main" id="{78718636-9909-4772-BA79-3E73CD78C83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28" name="Text Box 73">
          <a:extLst>
            <a:ext uri="{FF2B5EF4-FFF2-40B4-BE49-F238E27FC236}">
              <a16:creationId xmlns:a16="http://schemas.microsoft.com/office/drawing/2014/main" id="{A9CA8270-F817-4F87-BAE8-1AB71AA93E0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29" name="Text Box 46">
          <a:extLst>
            <a:ext uri="{FF2B5EF4-FFF2-40B4-BE49-F238E27FC236}">
              <a16:creationId xmlns:a16="http://schemas.microsoft.com/office/drawing/2014/main" id="{A6452C6D-9900-48D8-8B75-0E3A9EC1293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30" name="Text Box 43">
          <a:extLst>
            <a:ext uri="{FF2B5EF4-FFF2-40B4-BE49-F238E27FC236}">
              <a16:creationId xmlns:a16="http://schemas.microsoft.com/office/drawing/2014/main" id="{6C87DFC7-35F0-45E0-BA30-EEBDC1D9B28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31" name="Text Box 46">
          <a:extLst>
            <a:ext uri="{FF2B5EF4-FFF2-40B4-BE49-F238E27FC236}">
              <a16:creationId xmlns:a16="http://schemas.microsoft.com/office/drawing/2014/main" id="{6389F5B1-A23B-4B26-8930-03225FE39F5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32" name="Text Box 43">
          <a:extLst>
            <a:ext uri="{FF2B5EF4-FFF2-40B4-BE49-F238E27FC236}">
              <a16:creationId xmlns:a16="http://schemas.microsoft.com/office/drawing/2014/main" id="{1BD195D1-B44B-421D-9C33-D60520A9523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33" name="Text Box 65">
          <a:extLst>
            <a:ext uri="{FF2B5EF4-FFF2-40B4-BE49-F238E27FC236}">
              <a16:creationId xmlns:a16="http://schemas.microsoft.com/office/drawing/2014/main" id="{AA905974-D0BD-4555-B5AD-C5FA4214FA0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34" name="Text Box 91">
          <a:extLst>
            <a:ext uri="{FF2B5EF4-FFF2-40B4-BE49-F238E27FC236}">
              <a16:creationId xmlns:a16="http://schemas.microsoft.com/office/drawing/2014/main" id="{29314F62-0738-4028-A481-00C5102DA4E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35" name="Text Box 65">
          <a:extLst>
            <a:ext uri="{FF2B5EF4-FFF2-40B4-BE49-F238E27FC236}">
              <a16:creationId xmlns:a16="http://schemas.microsoft.com/office/drawing/2014/main" id="{0168DDB5-6154-4C3B-9B5F-8DB620D1F25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36" name="Text Box 91">
          <a:extLst>
            <a:ext uri="{FF2B5EF4-FFF2-40B4-BE49-F238E27FC236}">
              <a16:creationId xmlns:a16="http://schemas.microsoft.com/office/drawing/2014/main" id="{D12D990C-EE5A-4BB7-8FE9-3147A763677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F0601010-1392-4BA2-9F23-7E254DC86955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38" name="Text Box 43">
          <a:extLst>
            <a:ext uri="{FF2B5EF4-FFF2-40B4-BE49-F238E27FC236}">
              <a16:creationId xmlns:a16="http://schemas.microsoft.com/office/drawing/2014/main" id="{60D6F0C6-BA73-4019-824A-B78609EC28E8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39" name="Text Box 68">
          <a:extLst>
            <a:ext uri="{FF2B5EF4-FFF2-40B4-BE49-F238E27FC236}">
              <a16:creationId xmlns:a16="http://schemas.microsoft.com/office/drawing/2014/main" id="{3C2FB695-D48E-4D3B-BDDB-230DEF23C17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0" name="Text Box 69">
          <a:extLst>
            <a:ext uri="{FF2B5EF4-FFF2-40B4-BE49-F238E27FC236}">
              <a16:creationId xmlns:a16="http://schemas.microsoft.com/office/drawing/2014/main" id="{98B76962-1BE7-4BFF-B099-01767A84CE9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1" name="Text Box 70">
          <a:extLst>
            <a:ext uri="{FF2B5EF4-FFF2-40B4-BE49-F238E27FC236}">
              <a16:creationId xmlns:a16="http://schemas.microsoft.com/office/drawing/2014/main" id="{4A9F621D-BBE3-4C8A-A0EF-63E71115AE7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2" name="Text Box 71">
          <a:extLst>
            <a:ext uri="{FF2B5EF4-FFF2-40B4-BE49-F238E27FC236}">
              <a16:creationId xmlns:a16="http://schemas.microsoft.com/office/drawing/2014/main" id="{427B311D-49F1-4555-BCBD-67548BD3ED1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3" name="Text Box 72">
          <a:extLst>
            <a:ext uri="{FF2B5EF4-FFF2-40B4-BE49-F238E27FC236}">
              <a16:creationId xmlns:a16="http://schemas.microsoft.com/office/drawing/2014/main" id="{27A6447E-3CC8-4047-822C-91CB8112F78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4" name="Text Box 73">
          <a:extLst>
            <a:ext uri="{FF2B5EF4-FFF2-40B4-BE49-F238E27FC236}">
              <a16:creationId xmlns:a16="http://schemas.microsoft.com/office/drawing/2014/main" id="{82822F85-48A1-4C37-A73A-DA635F83715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45" name="Text Box 46">
          <a:extLst>
            <a:ext uri="{FF2B5EF4-FFF2-40B4-BE49-F238E27FC236}">
              <a16:creationId xmlns:a16="http://schemas.microsoft.com/office/drawing/2014/main" id="{617B89AB-3A8B-42D4-8024-4114A937504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46" name="Text Box 43">
          <a:extLst>
            <a:ext uri="{FF2B5EF4-FFF2-40B4-BE49-F238E27FC236}">
              <a16:creationId xmlns:a16="http://schemas.microsoft.com/office/drawing/2014/main" id="{3FEB7862-A4AF-4297-9BB2-BC0FEF35B4D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47" name="Text Box 46">
          <a:extLst>
            <a:ext uri="{FF2B5EF4-FFF2-40B4-BE49-F238E27FC236}">
              <a16:creationId xmlns:a16="http://schemas.microsoft.com/office/drawing/2014/main" id="{2A109CCA-C726-4B01-B817-25B832A35B1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48" name="Text Box 43">
          <a:extLst>
            <a:ext uri="{FF2B5EF4-FFF2-40B4-BE49-F238E27FC236}">
              <a16:creationId xmlns:a16="http://schemas.microsoft.com/office/drawing/2014/main" id="{4E04E9F1-66DF-4FE6-B804-9146C7BE6C1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49" name="Text Box 68">
          <a:extLst>
            <a:ext uri="{FF2B5EF4-FFF2-40B4-BE49-F238E27FC236}">
              <a16:creationId xmlns:a16="http://schemas.microsoft.com/office/drawing/2014/main" id="{171A696A-4DA1-49A4-9853-8F01A893B38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50" name="Text Box 69">
          <a:extLst>
            <a:ext uri="{FF2B5EF4-FFF2-40B4-BE49-F238E27FC236}">
              <a16:creationId xmlns:a16="http://schemas.microsoft.com/office/drawing/2014/main" id="{6AD29AF8-6F49-4795-8A69-C4A16B864CD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51" name="Text Box 70">
          <a:extLst>
            <a:ext uri="{FF2B5EF4-FFF2-40B4-BE49-F238E27FC236}">
              <a16:creationId xmlns:a16="http://schemas.microsoft.com/office/drawing/2014/main" id="{4AEE7D35-0F91-4B2E-87D3-264BE1993F0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52" name="Text Box 71">
          <a:extLst>
            <a:ext uri="{FF2B5EF4-FFF2-40B4-BE49-F238E27FC236}">
              <a16:creationId xmlns:a16="http://schemas.microsoft.com/office/drawing/2014/main" id="{BF4772CC-A19F-480B-9854-8A2B5EB3E8E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53" name="Text Box 72">
          <a:extLst>
            <a:ext uri="{FF2B5EF4-FFF2-40B4-BE49-F238E27FC236}">
              <a16:creationId xmlns:a16="http://schemas.microsoft.com/office/drawing/2014/main" id="{71B14E61-B368-4AA1-BCE2-CACF14DFBF7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54" name="Text Box 73">
          <a:extLst>
            <a:ext uri="{FF2B5EF4-FFF2-40B4-BE49-F238E27FC236}">
              <a16:creationId xmlns:a16="http://schemas.microsoft.com/office/drawing/2014/main" id="{6EFD6C12-4203-4891-AEE5-30CB10F7B18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55" name="Text Box 46">
          <a:extLst>
            <a:ext uri="{FF2B5EF4-FFF2-40B4-BE49-F238E27FC236}">
              <a16:creationId xmlns:a16="http://schemas.microsoft.com/office/drawing/2014/main" id="{6D82A639-78B8-4CDE-9086-7F27E6E4648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56" name="Text Box 43">
          <a:extLst>
            <a:ext uri="{FF2B5EF4-FFF2-40B4-BE49-F238E27FC236}">
              <a16:creationId xmlns:a16="http://schemas.microsoft.com/office/drawing/2014/main" id="{C1B101AA-2559-4E09-92CA-EF58D229A7D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57" name="Text Box 46">
          <a:extLst>
            <a:ext uri="{FF2B5EF4-FFF2-40B4-BE49-F238E27FC236}">
              <a16:creationId xmlns:a16="http://schemas.microsoft.com/office/drawing/2014/main" id="{F6EB994C-B751-4395-8D0C-96B747380F8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58" name="Text Box 68">
          <a:extLst>
            <a:ext uri="{FF2B5EF4-FFF2-40B4-BE49-F238E27FC236}">
              <a16:creationId xmlns:a16="http://schemas.microsoft.com/office/drawing/2014/main" id="{DA646527-6E98-4D4B-94FA-5E207AE7238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59" name="Text Box 69">
          <a:extLst>
            <a:ext uri="{FF2B5EF4-FFF2-40B4-BE49-F238E27FC236}">
              <a16:creationId xmlns:a16="http://schemas.microsoft.com/office/drawing/2014/main" id="{C0BE4F2C-3C92-4D2F-BFC9-5E6C140CF01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60" name="Text Box 70">
          <a:extLst>
            <a:ext uri="{FF2B5EF4-FFF2-40B4-BE49-F238E27FC236}">
              <a16:creationId xmlns:a16="http://schemas.microsoft.com/office/drawing/2014/main" id="{ADFA291E-2021-41DF-9CC5-A6333516724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61" name="Text Box 71">
          <a:extLst>
            <a:ext uri="{FF2B5EF4-FFF2-40B4-BE49-F238E27FC236}">
              <a16:creationId xmlns:a16="http://schemas.microsoft.com/office/drawing/2014/main" id="{42964486-8FAE-4E1C-86F7-531EFD98E53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62" name="Text Box 72">
          <a:extLst>
            <a:ext uri="{FF2B5EF4-FFF2-40B4-BE49-F238E27FC236}">
              <a16:creationId xmlns:a16="http://schemas.microsoft.com/office/drawing/2014/main" id="{EFBA8B8B-CAB7-4A99-A636-6799E7B40D2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63" name="Text Box 73">
          <a:extLst>
            <a:ext uri="{FF2B5EF4-FFF2-40B4-BE49-F238E27FC236}">
              <a16:creationId xmlns:a16="http://schemas.microsoft.com/office/drawing/2014/main" id="{FC7CC3AC-6DD2-49C5-8D9A-8D0F0E5745C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64" name="Text Box 46">
          <a:extLst>
            <a:ext uri="{FF2B5EF4-FFF2-40B4-BE49-F238E27FC236}">
              <a16:creationId xmlns:a16="http://schemas.microsoft.com/office/drawing/2014/main" id="{F696611B-F72F-457C-8BAF-94630640A77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65" name="Text Box 43">
          <a:extLst>
            <a:ext uri="{FF2B5EF4-FFF2-40B4-BE49-F238E27FC236}">
              <a16:creationId xmlns:a16="http://schemas.microsoft.com/office/drawing/2014/main" id="{6D86FDCD-A7F7-4E45-B30A-213C8CA93F7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66" name="Text Box 46">
          <a:extLst>
            <a:ext uri="{FF2B5EF4-FFF2-40B4-BE49-F238E27FC236}">
              <a16:creationId xmlns:a16="http://schemas.microsoft.com/office/drawing/2014/main" id="{EA6B69BD-5A97-40C2-8CDB-79740873207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67" name="Text Box 43">
          <a:extLst>
            <a:ext uri="{FF2B5EF4-FFF2-40B4-BE49-F238E27FC236}">
              <a16:creationId xmlns:a16="http://schemas.microsoft.com/office/drawing/2014/main" id="{17E42929-E96C-4A6D-AAC4-D8C14C070BF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568" name="Text Box 10">
          <a:extLst>
            <a:ext uri="{FF2B5EF4-FFF2-40B4-BE49-F238E27FC236}">
              <a16:creationId xmlns:a16="http://schemas.microsoft.com/office/drawing/2014/main" id="{EDDB23A4-BB3B-49C7-800C-4E1E6D89EB42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569" name="Text Box 11">
          <a:extLst>
            <a:ext uri="{FF2B5EF4-FFF2-40B4-BE49-F238E27FC236}">
              <a16:creationId xmlns:a16="http://schemas.microsoft.com/office/drawing/2014/main" id="{055DC176-AAF8-45A5-947D-B7218D6CB315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70" name="Text Box 65">
          <a:extLst>
            <a:ext uri="{FF2B5EF4-FFF2-40B4-BE49-F238E27FC236}">
              <a16:creationId xmlns:a16="http://schemas.microsoft.com/office/drawing/2014/main" id="{FAA27A04-E71F-42A1-9535-E784ABAF254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71" name="Text Box 91">
          <a:extLst>
            <a:ext uri="{FF2B5EF4-FFF2-40B4-BE49-F238E27FC236}">
              <a16:creationId xmlns:a16="http://schemas.microsoft.com/office/drawing/2014/main" id="{64DEF02A-B767-4024-858D-BD3DD0F42BE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72" name="Text Box 65">
          <a:extLst>
            <a:ext uri="{FF2B5EF4-FFF2-40B4-BE49-F238E27FC236}">
              <a16:creationId xmlns:a16="http://schemas.microsoft.com/office/drawing/2014/main" id="{66D9AB95-52E4-42EF-8688-F796A70F50E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573" name="Text Box 91">
          <a:extLst>
            <a:ext uri="{FF2B5EF4-FFF2-40B4-BE49-F238E27FC236}">
              <a16:creationId xmlns:a16="http://schemas.microsoft.com/office/drawing/2014/main" id="{F208FC5C-AAC6-4439-8A04-1E42414828A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74" name="Text Box 46">
          <a:extLst>
            <a:ext uri="{FF2B5EF4-FFF2-40B4-BE49-F238E27FC236}">
              <a16:creationId xmlns:a16="http://schemas.microsoft.com/office/drawing/2014/main" id="{C1DE399D-871B-474E-BE15-8D83CC2283E7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575" name="Text Box 43">
          <a:extLst>
            <a:ext uri="{FF2B5EF4-FFF2-40B4-BE49-F238E27FC236}">
              <a16:creationId xmlns:a16="http://schemas.microsoft.com/office/drawing/2014/main" id="{6CC0C2E7-6D25-429B-B930-F6A3BD5F9301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76" name="Text Box 68">
          <a:extLst>
            <a:ext uri="{FF2B5EF4-FFF2-40B4-BE49-F238E27FC236}">
              <a16:creationId xmlns:a16="http://schemas.microsoft.com/office/drawing/2014/main" id="{31CF8E75-5E68-4361-8EFC-DF5EEAED22D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77" name="Text Box 69">
          <a:extLst>
            <a:ext uri="{FF2B5EF4-FFF2-40B4-BE49-F238E27FC236}">
              <a16:creationId xmlns:a16="http://schemas.microsoft.com/office/drawing/2014/main" id="{381EF09E-723B-44FC-BF01-884B7185A51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78" name="Text Box 70">
          <a:extLst>
            <a:ext uri="{FF2B5EF4-FFF2-40B4-BE49-F238E27FC236}">
              <a16:creationId xmlns:a16="http://schemas.microsoft.com/office/drawing/2014/main" id="{957F57C0-969F-4FCC-BF8A-26362FC077E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79" name="Text Box 71">
          <a:extLst>
            <a:ext uri="{FF2B5EF4-FFF2-40B4-BE49-F238E27FC236}">
              <a16:creationId xmlns:a16="http://schemas.microsoft.com/office/drawing/2014/main" id="{0A0133D8-0A10-452B-8C00-36527ABB66F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0" name="Text Box 72">
          <a:extLst>
            <a:ext uri="{FF2B5EF4-FFF2-40B4-BE49-F238E27FC236}">
              <a16:creationId xmlns:a16="http://schemas.microsoft.com/office/drawing/2014/main" id="{1C3E24DA-DAB4-41B3-9D86-B747A7E11ED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1" name="Text Box 73">
          <a:extLst>
            <a:ext uri="{FF2B5EF4-FFF2-40B4-BE49-F238E27FC236}">
              <a16:creationId xmlns:a16="http://schemas.microsoft.com/office/drawing/2014/main" id="{3FC9D778-E448-4707-AC63-106699730DC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82" name="Text Box 46">
          <a:extLst>
            <a:ext uri="{FF2B5EF4-FFF2-40B4-BE49-F238E27FC236}">
              <a16:creationId xmlns:a16="http://schemas.microsoft.com/office/drawing/2014/main" id="{F6BF0936-E864-4FFA-8741-10DF32ECF8A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83" name="Text Box 43">
          <a:extLst>
            <a:ext uri="{FF2B5EF4-FFF2-40B4-BE49-F238E27FC236}">
              <a16:creationId xmlns:a16="http://schemas.microsoft.com/office/drawing/2014/main" id="{9056E805-56E0-4AF2-AFA2-82597E8F512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84" name="Text Box 46">
          <a:extLst>
            <a:ext uri="{FF2B5EF4-FFF2-40B4-BE49-F238E27FC236}">
              <a16:creationId xmlns:a16="http://schemas.microsoft.com/office/drawing/2014/main" id="{CB3BDFF8-8C47-4F77-9AB6-E070EA74866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85" name="Text Box 43">
          <a:extLst>
            <a:ext uri="{FF2B5EF4-FFF2-40B4-BE49-F238E27FC236}">
              <a16:creationId xmlns:a16="http://schemas.microsoft.com/office/drawing/2014/main" id="{B50B1BEC-A8F4-4CF8-A63C-CB00C8C59E1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6" name="Text Box 68">
          <a:extLst>
            <a:ext uri="{FF2B5EF4-FFF2-40B4-BE49-F238E27FC236}">
              <a16:creationId xmlns:a16="http://schemas.microsoft.com/office/drawing/2014/main" id="{4F74CC52-6A40-4700-941B-834C292EBD0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7" name="Text Box 69">
          <a:extLst>
            <a:ext uri="{FF2B5EF4-FFF2-40B4-BE49-F238E27FC236}">
              <a16:creationId xmlns:a16="http://schemas.microsoft.com/office/drawing/2014/main" id="{2EC63591-D87C-46A3-94CE-4416F041602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8" name="Text Box 70">
          <a:extLst>
            <a:ext uri="{FF2B5EF4-FFF2-40B4-BE49-F238E27FC236}">
              <a16:creationId xmlns:a16="http://schemas.microsoft.com/office/drawing/2014/main" id="{ABC6AE83-A904-45A5-8C5A-4E4D78C268F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89" name="Text Box 71">
          <a:extLst>
            <a:ext uri="{FF2B5EF4-FFF2-40B4-BE49-F238E27FC236}">
              <a16:creationId xmlns:a16="http://schemas.microsoft.com/office/drawing/2014/main" id="{3AAD5AE4-2302-4AA2-9D95-227255BDE4E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90" name="Text Box 72">
          <a:extLst>
            <a:ext uri="{FF2B5EF4-FFF2-40B4-BE49-F238E27FC236}">
              <a16:creationId xmlns:a16="http://schemas.microsoft.com/office/drawing/2014/main" id="{A93D2579-FEA5-4590-B323-BCD9186C009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591" name="Text Box 73">
          <a:extLst>
            <a:ext uri="{FF2B5EF4-FFF2-40B4-BE49-F238E27FC236}">
              <a16:creationId xmlns:a16="http://schemas.microsoft.com/office/drawing/2014/main" id="{C7A06790-5F75-40EC-806D-741F9FB45FC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92" name="Text Box 46">
          <a:extLst>
            <a:ext uri="{FF2B5EF4-FFF2-40B4-BE49-F238E27FC236}">
              <a16:creationId xmlns:a16="http://schemas.microsoft.com/office/drawing/2014/main" id="{6952A1DA-96E7-4F4F-8061-DF709ECCFB1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93" name="Text Box 43">
          <a:extLst>
            <a:ext uri="{FF2B5EF4-FFF2-40B4-BE49-F238E27FC236}">
              <a16:creationId xmlns:a16="http://schemas.microsoft.com/office/drawing/2014/main" id="{369C523A-C2DD-43F7-BE26-F86FE8DC379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94" name="Text Box 46">
          <a:extLst>
            <a:ext uri="{FF2B5EF4-FFF2-40B4-BE49-F238E27FC236}">
              <a16:creationId xmlns:a16="http://schemas.microsoft.com/office/drawing/2014/main" id="{9D487DF5-7043-4116-8657-1DD9D343D84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595" name="Text Box 43">
          <a:extLst>
            <a:ext uri="{FF2B5EF4-FFF2-40B4-BE49-F238E27FC236}">
              <a16:creationId xmlns:a16="http://schemas.microsoft.com/office/drawing/2014/main" id="{5DB69414-FBC1-4732-8CD2-821BF9C0674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96" name="Text Box 68">
          <a:extLst>
            <a:ext uri="{FF2B5EF4-FFF2-40B4-BE49-F238E27FC236}">
              <a16:creationId xmlns:a16="http://schemas.microsoft.com/office/drawing/2014/main" id="{C61A5FFB-016E-4283-A437-14EBB1FD828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97" name="Text Box 69">
          <a:extLst>
            <a:ext uri="{FF2B5EF4-FFF2-40B4-BE49-F238E27FC236}">
              <a16:creationId xmlns:a16="http://schemas.microsoft.com/office/drawing/2014/main" id="{8B68B029-78E2-4AFF-8D68-DBD705611E9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98" name="Text Box 70">
          <a:extLst>
            <a:ext uri="{FF2B5EF4-FFF2-40B4-BE49-F238E27FC236}">
              <a16:creationId xmlns:a16="http://schemas.microsoft.com/office/drawing/2014/main" id="{5CB251F6-330B-4462-83C5-52228C614F2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599" name="Text Box 71">
          <a:extLst>
            <a:ext uri="{FF2B5EF4-FFF2-40B4-BE49-F238E27FC236}">
              <a16:creationId xmlns:a16="http://schemas.microsoft.com/office/drawing/2014/main" id="{2F0715DE-7A05-4C37-BC7F-32A1F82EE54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00" name="Text Box 72">
          <a:extLst>
            <a:ext uri="{FF2B5EF4-FFF2-40B4-BE49-F238E27FC236}">
              <a16:creationId xmlns:a16="http://schemas.microsoft.com/office/drawing/2014/main" id="{34258295-2C08-46B4-9DBC-9759C9FC8C2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01" name="Text Box 73">
          <a:extLst>
            <a:ext uri="{FF2B5EF4-FFF2-40B4-BE49-F238E27FC236}">
              <a16:creationId xmlns:a16="http://schemas.microsoft.com/office/drawing/2014/main" id="{54AA41DA-7B84-4350-89B1-CC1B9E4B22C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02" name="Text Box 46">
          <a:extLst>
            <a:ext uri="{FF2B5EF4-FFF2-40B4-BE49-F238E27FC236}">
              <a16:creationId xmlns:a16="http://schemas.microsoft.com/office/drawing/2014/main" id="{FD386DCF-7051-4409-B023-5E7DB606927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03" name="Text Box 43">
          <a:extLst>
            <a:ext uri="{FF2B5EF4-FFF2-40B4-BE49-F238E27FC236}">
              <a16:creationId xmlns:a16="http://schemas.microsoft.com/office/drawing/2014/main" id="{D1BBC800-3BAC-4EB5-9ED4-9EBF3A75023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04" name="Text Box 46">
          <a:extLst>
            <a:ext uri="{FF2B5EF4-FFF2-40B4-BE49-F238E27FC236}">
              <a16:creationId xmlns:a16="http://schemas.microsoft.com/office/drawing/2014/main" id="{9786E1AB-4282-425C-B207-3A5A297707C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05" name="Text Box 43">
          <a:extLst>
            <a:ext uri="{FF2B5EF4-FFF2-40B4-BE49-F238E27FC236}">
              <a16:creationId xmlns:a16="http://schemas.microsoft.com/office/drawing/2014/main" id="{C6C1CFC6-9E1D-4AA9-BAE1-EAE3C52A0EB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606" name="Text Box 10">
          <a:extLst>
            <a:ext uri="{FF2B5EF4-FFF2-40B4-BE49-F238E27FC236}">
              <a16:creationId xmlns:a16="http://schemas.microsoft.com/office/drawing/2014/main" id="{6BF5E9C4-2D48-4E2C-B500-9BA0E8126CDC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07" name="Text Box 65">
          <a:extLst>
            <a:ext uri="{FF2B5EF4-FFF2-40B4-BE49-F238E27FC236}">
              <a16:creationId xmlns:a16="http://schemas.microsoft.com/office/drawing/2014/main" id="{B3924B7E-306F-4C78-B933-F9325A5FDA9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08" name="Text Box 91">
          <a:extLst>
            <a:ext uri="{FF2B5EF4-FFF2-40B4-BE49-F238E27FC236}">
              <a16:creationId xmlns:a16="http://schemas.microsoft.com/office/drawing/2014/main" id="{126A4708-5E90-48BD-9B4E-AB78F5BB478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09" name="Text Box 65">
          <a:extLst>
            <a:ext uri="{FF2B5EF4-FFF2-40B4-BE49-F238E27FC236}">
              <a16:creationId xmlns:a16="http://schemas.microsoft.com/office/drawing/2014/main" id="{1B8CB696-36B0-42D2-A42B-8B1A546667C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610" name="Text Box 46">
          <a:extLst>
            <a:ext uri="{FF2B5EF4-FFF2-40B4-BE49-F238E27FC236}">
              <a16:creationId xmlns:a16="http://schemas.microsoft.com/office/drawing/2014/main" id="{99BF2AB8-6EF3-4C5B-AE8F-CB43F967147C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611" name="Text Box 43">
          <a:extLst>
            <a:ext uri="{FF2B5EF4-FFF2-40B4-BE49-F238E27FC236}">
              <a16:creationId xmlns:a16="http://schemas.microsoft.com/office/drawing/2014/main" id="{6806BDDF-3DA7-4870-8378-3C077516EC98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2" name="Text Box 68">
          <a:extLst>
            <a:ext uri="{FF2B5EF4-FFF2-40B4-BE49-F238E27FC236}">
              <a16:creationId xmlns:a16="http://schemas.microsoft.com/office/drawing/2014/main" id="{3FB08ACD-9B79-493F-8C70-EC3DA17E777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3" name="Text Box 69">
          <a:extLst>
            <a:ext uri="{FF2B5EF4-FFF2-40B4-BE49-F238E27FC236}">
              <a16:creationId xmlns:a16="http://schemas.microsoft.com/office/drawing/2014/main" id="{FEE4B030-C64A-49E8-8FBD-D639FC07B10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4" name="Text Box 70">
          <a:extLst>
            <a:ext uri="{FF2B5EF4-FFF2-40B4-BE49-F238E27FC236}">
              <a16:creationId xmlns:a16="http://schemas.microsoft.com/office/drawing/2014/main" id="{4F06AC8E-B5C3-4692-AB61-21F7360B90D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5" name="Text Box 71">
          <a:extLst>
            <a:ext uri="{FF2B5EF4-FFF2-40B4-BE49-F238E27FC236}">
              <a16:creationId xmlns:a16="http://schemas.microsoft.com/office/drawing/2014/main" id="{7DF84F80-539A-45FE-A18A-51E715002F2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6" name="Text Box 72">
          <a:extLst>
            <a:ext uri="{FF2B5EF4-FFF2-40B4-BE49-F238E27FC236}">
              <a16:creationId xmlns:a16="http://schemas.microsoft.com/office/drawing/2014/main" id="{EED004EA-E702-485F-893A-7F478499504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17" name="Text Box 73">
          <a:extLst>
            <a:ext uri="{FF2B5EF4-FFF2-40B4-BE49-F238E27FC236}">
              <a16:creationId xmlns:a16="http://schemas.microsoft.com/office/drawing/2014/main" id="{823B3748-96A2-4CDC-92BC-0F865C87430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18" name="Text Box 46">
          <a:extLst>
            <a:ext uri="{FF2B5EF4-FFF2-40B4-BE49-F238E27FC236}">
              <a16:creationId xmlns:a16="http://schemas.microsoft.com/office/drawing/2014/main" id="{5CD374B5-5C57-4216-AA9E-416E3F432BB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19" name="Text Box 43">
          <a:extLst>
            <a:ext uri="{FF2B5EF4-FFF2-40B4-BE49-F238E27FC236}">
              <a16:creationId xmlns:a16="http://schemas.microsoft.com/office/drawing/2014/main" id="{2A804DC2-3764-44A0-BB8F-48653ADDF5A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20" name="Text Box 46">
          <a:extLst>
            <a:ext uri="{FF2B5EF4-FFF2-40B4-BE49-F238E27FC236}">
              <a16:creationId xmlns:a16="http://schemas.microsoft.com/office/drawing/2014/main" id="{974EAA98-EF0C-4D1E-B35B-A561293425B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21" name="Text Box 43">
          <a:extLst>
            <a:ext uri="{FF2B5EF4-FFF2-40B4-BE49-F238E27FC236}">
              <a16:creationId xmlns:a16="http://schemas.microsoft.com/office/drawing/2014/main" id="{0C2AC624-A524-47D2-B609-AFB49C9542C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2" name="Text Box 68">
          <a:extLst>
            <a:ext uri="{FF2B5EF4-FFF2-40B4-BE49-F238E27FC236}">
              <a16:creationId xmlns:a16="http://schemas.microsoft.com/office/drawing/2014/main" id="{42AA0E11-0AF4-4FBF-9762-1F0C2B84250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3" name="Text Box 69">
          <a:extLst>
            <a:ext uri="{FF2B5EF4-FFF2-40B4-BE49-F238E27FC236}">
              <a16:creationId xmlns:a16="http://schemas.microsoft.com/office/drawing/2014/main" id="{6A228763-9D2B-49F6-92ED-F91A914C3BC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4" name="Text Box 70">
          <a:extLst>
            <a:ext uri="{FF2B5EF4-FFF2-40B4-BE49-F238E27FC236}">
              <a16:creationId xmlns:a16="http://schemas.microsoft.com/office/drawing/2014/main" id="{DD869426-F8F4-4BB3-918D-A1408122AA4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5" name="Text Box 71">
          <a:extLst>
            <a:ext uri="{FF2B5EF4-FFF2-40B4-BE49-F238E27FC236}">
              <a16:creationId xmlns:a16="http://schemas.microsoft.com/office/drawing/2014/main" id="{7A756114-B2C5-404B-BE05-1589E40C0F7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6" name="Text Box 72">
          <a:extLst>
            <a:ext uri="{FF2B5EF4-FFF2-40B4-BE49-F238E27FC236}">
              <a16:creationId xmlns:a16="http://schemas.microsoft.com/office/drawing/2014/main" id="{ABDAC09F-CE18-4F39-A170-8BF33CF8A07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27" name="Text Box 73">
          <a:extLst>
            <a:ext uri="{FF2B5EF4-FFF2-40B4-BE49-F238E27FC236}">
              <a16:creationId xmlns:a16="http://schemas.microsoft.com/office/drawing/2014/main" id="{2A1A998B-F0D8-488B-B11B-B46DD2625C5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28" name="Text Box 46">
          <a:extLst>
            <a:ext uri="{FF2B5EF4-FFF2-40B4-BE49-F238E27FC236}">
              <a16:creationId xmlns:a16="http://schemas.microsoft.com/office/drawing/2014/main" id="{1A4F39A8-8176-43B5-B7C8-C909460045FE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29" name="Text Box 43">
          <a:extLst>
            <a:ext uri="{FF2B5EF4-FFF2-40B4-BE49-F238E27FC236}">
              <a16:creationId xmlns:a16="http://schemas.microsoft.com/office/drawing/2014/main" id="{E9D4A11F-46A0-4A46-A029-3724431F68F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30" name="Text Box 46">
          <a:extLst>
            <a:ext uri="{FF2B5EF4-FFF2-40B4-BE49-F238E27FC236}">
              <a16:creationId xmlns:a16="http://schemas.microsoft.com/office/drawing/2014/main" id="{B4DEED6B-FE92-465F-97EA-67670D38DE6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31" name="Text Box 43">
          <a:extLst>
            <a:ext uri="{FF2B5EF4-FFF2-40B4-BE49-F238E27FC236}">
              <a16:creationId xmlns:a16="http://schemas.microsoft.com/office/drawing/2014/main" id="{94F33DA0-8367-421B-BEDD-D99AA0B31AB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2" name="Text Box 68">
          <a:extLst>
            <a:ext uri="{FF2B5EF4-FFF2-40B4-BE49-F238E27FC236}">
              <a16:creationId xmlns:a16="http://schemas.microsoft.com/office/drawing/2014/main" id="{B5FF551C-7F62-4CD6-8D50-B51652A403C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3" name="Text Box 69">
          <a:extLst>
            <a:ext uri="{FF2B5EF4-FFF2-40B4-BE49-F238E27FC236}">
              <a16:creationId xmlns:a16="http://schemas.microsoft.com/office/drawing/2014/main" id="{F61E025E-08EC-4036-9ED0-413B20B43AF2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4" name="Text Box 70">
          <a:extLst>
            <a:ext uri="{FF2B5EF4-FFF2-40B4-BE49-F238E27FC236}">
              <a16:creationId xmlns:a16="http://schemas.microsoft.com/office/drawing/2014/main" id="{C63C30B1-244C-4ECD-AB2C-59481D188D48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5" name="Text Box 71">
          <a:extLst>
            <a:ext uri="{FF2B5EF4-FFF2-40B4-BE49-F238E27FC236}">
              <a16:creationId xmlns:a16="http://schemas.microsoft.com/office/drawing/2014/main" id="{C4C47FC0-BC60-4056-9D32-DB583CF0702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6" name="Text Box 72">
          <a:extLst>
            <a:ext uri="{FF2B5EF4-FFF2-40B4-BE49-F238E27FC236}">
              <a16:creationId xmlns:a16="http://schemas.microsoft.com/office/drawing/2014/main" id="{FA1FA395-E426-464F-B2C4-74F8D063EBF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47625"/>
    <xdr:sp macro="" textlink="">
      <xdr:nvSpPr>
        <xdr:cNvPr id="6637" name="Text Box 73">
          <a:extLst>
            <a:ext uri="{FF2B5EF4-FFF2-40B4-BE49-F238E27FC236}">
              <a16:creationId xmlns:a16="http://schemas.microsoft.com/office/drawing/2014/main" id="{7C4E1C5D-9DB8-44A7-8DE1-2C9A6169094F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38" name="Text Box 46">
          <a:extLst>
            <a:ext uri="{FF2B5EF4-FFF2-40B4-BE49-F238E27FC236}">
              <a16:creationId xmlns:a16="http://schemas.microsoft.com/office/drawing/2014/main" id="{F29C4F2B-8962-4673-B0CB-B8D7D709BE33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39" name="Text Box 43">
          <a:extLst>
            <a:ext uri="{FF2B5EF4-FFF2-40B4-BE49-F238E27FC236}">
              <a16:creationId xmlns:a16="http://schemas.microsoft.com/office/drawing/2014/main" id="{1360B38D-0837-4204-863D-EEE8CC310F6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40" name="Text Box 46">
          <a:extLst>
            <a:ext uri="{FF2B5EF4-FFF2-40B4-BE49-F238E27FC236}">
              <a16:creationId xmlns:a16="http://schemas.microsoft.com/office/drawing/2014/main" id="{BD432387-7AB4-451C-88B6-F686A1901C64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41" name="Text Box 43">
          <a:extLst>
            <a:ext uri="{FF2B5EF4-FFF2-40B4-BE49-F238E27FC236}">
              <a16:creationId xmlns:a16="http://schemas.microsoft.com/office/drawing/2014/main" id="{92E0A25B-D6A5-44FF-BA6A-003794FF16E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126</xdr:row>
      <xdr:rowOff>0</xdr:rowOff>
    </xdr:from>
    <xdr:ext cx="0" cy="171450"/>
    <xdr:sp macro="" textlink="">
      <xdr:nvSpPr>
        <xdr:cNvPr id="6642" name="Text Box 10">
          <a:extLst>
            <a:ext uri="{FF2B5EF4-FFF2-40B4-BE49-F238E27FC236}">
              <a16:creationId xmlns:a16="http://schemas.microsoft.com/office/drawing/2014/main" id="{4AE86337-6C55-4AA6-B927-4892E837B6C5}"/>
            </a:ext>
          </a:extLst>
        </xdr:cNvPr>
        <xdr:cNvSpPr txBox="1">
          <a:spLocks noChangeArrowheads="1"/>
        </xdr:cNvSpPr>
      </xdr:nvSpPr>
      <xdr:spPr bwMode="auto">
        <a:xfrm>
          <a:off x="1057275" y="215074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43" name="Text Box 65">
          <a:extLst>
            <a:ext uri="{FF2B5EF4-FFF2-40B4-BE49-F238E27FC236}">
              <a16:creationId xmlns:a16="http://schemas.microsoft.com/office/drawing/2014/main" id="{7C2FA365-0908-4A68-9F91-4FFCD37F898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44" name="Text Box 91">
          <a:extLst>
            <a:ext uri="{FF2B5EF4-FFF2-40B4-BE49-F238E27FC236}">
              <a16:creationId xmlns:a16="http://schemas.microsoft.com/office/drawing/2014/main" id="{78A6C676-1581-4E2D-B7F6-C801C20BEBE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171450"/>
    <xdr:sp macro="" textlink="">
      <xdr:nvSpPr>
        <xdr:cNvPr id="6645" name="Text Box 65">
          <a:extLst>
            <a:ext uri="{FF2B5EF4-FFF2-40B4-BE49-F238E27FC236}">
              <a16:creationId xmlns:a16="http://schemas.microsoft.com/office/drawing/2014/main" id="{C901753B-06CA-4A2B-B0F2-49207EBE374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646" name="Text Box 46">
          <a:extLst>
            <a:ext uri="{FF2B5EF4-FFF2-40B4-BE49-F238E27FC236}">
              <a16:creationId xmlns:a16="http://schemas.microsoft.com/office/drawing/2014/main" id="{88338504-FF7A-48BF-B675-91A8B18D91DC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171450"/>
    <xdr:sp macro="" textlink="">
      <xdr:nvSpPr>
        <xdr:cNvPr id="6647" name="Text Box 43">
          <a:extLst>
            <a:ext uri="{FF2B5EF4-FFF2-40B4-BE49-F238E27FC236}">
              <a16:creationId xmlns:a16="http://schemas.microsoft.com/office/drawing/2014/main" id="{0DB86805-9EAB-48CE-8BE0-FB61CA41EEE7}"/>
            </a:ext>
          </a:extLst>
        </xdr:cNvPr>
        <xdr:cNvSpPr txBox="1">
          <a:spLocks noChangeArrowheads="1"/>
        </xdr:cNvSpPr>
      </xdr:nvSpPr>
      <xdr:spPr bwMode="auto">
        <a:xfrm>
          <a:off x="4676775" y="21507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48" name="Text Box 68">
          <a:extLst>
            <a:ext uri="{FF2B5EF4-FFF2-40B4-BE49-F238E27FC236}">
              <a16:creationId xmlns:a16="http://schemas.microsoft.com/office/drawing/2014/main" id="{F80FFBA7-787E-4450-A72E-293C0A0F295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49" name="Text Box 69">
          <a:extLst>
            <a:ext uri="{FF2B5EF4-FFF2-40B4-BE49-F238E27FC236}">
              <a16:creationId xmlns:a16="http://schemas.microsoft.com/office/drawing/2014/main" id="{613E0694-516A-46ED-9655-5C276AC62C4D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0" name="Text Box 70">
          <a:extLst>
            <a:ext uri="{FF2B5EF4-FFF2-40B4-BE49-F238E27FC236}">
              <a16:creationId xmlns:a16="http://schemas.microsoft.com/office/drawing/2014/main" id="{DE5DF4AA-44FA-468E-AEB8-A2F855DA58C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1" name="Text Box 71">
          <a:extLst>
            <a:ext uri="{FF2B5EF4-FFF2-40B4-BE49-F238E27FC236}">
              <a16:creationId xmlns:a16="http://schemas.microsoft.com/office/drawing/2014/main" id="{97DF2EF6-CF98-446D-89C2-B7C6E172124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2" name="Text Box 72">
          <a:extLst>
            <a:ext uri="{FF2B5EF4-FFF2-40B4-BE49-F238E27FC236}">
              <a16:creationId xmlns:a16="http://schemas.microsoft.com/office/drawing/2014/main" id="{571C0F7F-A49E-4E80-8DAF-8A9447F048F5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3" name="Text Box 73">
          <a:extLst>
            <a:ext uri="{FF2B5EF4-FFF2-40B4-BE49-F238E27FC236}">
              <a16:creationId xmlns:a16="http://schemas.microsoft.com/office/drawing/2014/main" id="{59C2C276-AC28-4105-83CD-21FB75A1D2F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54" name="Text Box 46">
          <a:extLst>
            <a:ext uri="{FF2B5EF4-FFF2-40B4-BE49-F238E27FC236}">
              <a16:creationId xmlns:a16="http://schemas.microsoft.com/office/drawing/2014/main" id="{C585FAA7-1F7D-4CDC-AFF1-E3C5B02549E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55" name="Text Box 43">
          <a:extLst>
            <a:ext uri="{FF2B5EF4-FFF2-40B4-BE49-F238E27FC236}">
              <a16:creationId xmlns:a16="http://schemas.microsoft.com/office/drawing/2014/main" id="{95E47A08-C4D5-4C69-A376-D0E14A17D7C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56" name="Text Box 46">
          <a:extLst>
            <a:ext uri="{FF2B5EF4-FFF2-40B4-BE49-F238E27FC236}">
              <a16:creationId xmlns:a16="http://schemas.microsoft.com/office/drawing/2014/main" id="{4C9754EA-644E-4AB7-A5C6-C6C89AE8CE5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57" name="Text Box 43">
          <a:extLst>
            <a:ext uri="{FF2B5EF4-FFF2-40B4-BE49-F238E27FC236}">
              <a16:creationId xmlns:a16="http://schemas.microsoft.com/office/drawing/2014/main" id="{9D878145-F09C-4347-A10D-23F8DE982D2A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8" name="Text Box 68">
          <a:extLst>
            <a:ext uri="{FF2B5EF4-FFF2-40B4-BE49-F238E27FC236}">
              <a16:creationId xmlns:a16="http://schemas.microsoft.com/office/drawing/2014/main" id="{C9CD5E9D-CD3F-4DF8-ADDF-5482EA5B01B6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59" name="Text Box 69">
          <a:extLst>
            <a:ext uri="{FF2B5EF4-FFF2-40B4-BE49-F238E27FC236}">
              <a16:creationId xmlns:a16="http://schemas.microsoft.com/office/drawing/2014/main" id="{CB306A95-78E0-4EF9-B2FF-FC263A884590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60" name="Text Box 70">
          <a:extLst>
            <a:ext uri="{FF2B5EF4-FFF2-40B4-BE49-F238E27FC236}">
              <a16:creationId xmlns:a16="http://schemas.microsoft.com/office/drawing/2014/main" id="{64229EA0-C81E-4492-BA02-5BF8C0AB44AB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61" name="Text Box 71">
          <a:extLst>
            <a:ext uri="{FF2B5EF4-FFF2-40B4-BE49-F238E27FC236}">
              <a16:creationId xmlns:a16="http://schemas.microsoft.com/office/drawing/2014/main" id="{2004BFD5-5006-4FB5-83C0-5B2FD422D9A7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62" name="Text Box 72">
          <a:extLst>
            <a:ext uri="{FF2B5EF4-FFF2-40B4-BE49-F238E27FC236}">
              <a16:creationId xmlns:a16="http://schemas.microsoft.com/office/drawing/2014/main" id="{4DE1C019-7EB4-47C2-92E9-99267DB09A2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66675"/>
    <xdr:sp macro="" textlink="">
      <xdr:nvSpPr>
        <xdr:cNvPr id="6663" name="Text Box 73">
          <a:extLst>
            <a:ext uri="{FF2B5EF4-FFF2-40B4-BE49-F238E27FC236}">
              <a16:creationId xmlns:a16="http://schemas.microsoft.com/office/drawing/2014/main" id="{59EF5088-E503-4400-A926-54ACC7E0070C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64" name="Text Box 46">
          <a:extLst>
            <a:ext uri="{FF2B5EF4-FFF2-40B4-BE49-F238E27FC236}">
              <a16:creationId xmlns:a16="http://schemas.microsoft.com/office/drawing/2014/main" id="{DD8E83A4-D908-4315-875B-3B98FD23789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65" name="Text Box 43">
          <a:extLst>
            <a:ext uri="{FF2B5EF4-FFF2-40B4-BE49-F238E27FC236}">
              <a16:creationId xmlns:a16="http://schemas.microsoft.com/office/drawing/2014/main" id="{2CDD7D62-FFBD-47AF-8579-A17452E3B9B1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66" name="Text Box 46">
          <a:extLst>
            <a:ext uri="{FF2B5EF4-FFF2-40B4-BE49-F238E27FC236}">
              <a16:creationId xmlns:a16="http://schemas.microsoft.com/office/drawing/2014/main" id="{9C0C7C2E-E565-486F-B680-DEC28993C93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126</xdr:row>
      <xdr:rowOff>0</xdr:rowOff>
    </xdr:from>
    <xdr:ext cx="76200" cy="28575"/>
    <xdr:sp macro="" textlink="">
      <xdr:nvSpPr>
        <xdr:cNvPr id="6667" name="Text Box 43">
          <a:extLst>
            <a:ext uri="{FF2B5EF4-FFF2-40B4-BE49-F238E27FC236}">
              <a16:creationId xmlns:a16="http://schemas.microsoft.com/office/drawing/2014/main" id="{23EDC3B4-A285-4B5D-9A6E-09BD96A7DF39}"/>
            </a:ext>
          </a:extLst>
        </xdr:cNvPr>
        <xdr:cNvSpPr txBox="1">
          <a:spLocks noChangeArrowheads="1"/>
        </xdr:cNvSpPr>
      </xdr:nvSpPr>
      <xdr:spPr bwMode="auto">
        <a:xfrm>
          <a:off x="3933825" y="21507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68" name="Text Box 10">
          <a:extLst>
            <a:ext uri="{FF2B5EF4-FFF2-40B4-BE49-F238E27FC236}">
              <a16:creationId xmlns:a16="http://schemas.microsoft.com/office/drawing/2014/main" id="{5F9C08A6-4ACC-4DB1-973D-2F18B09E0E39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69" name="Text Box 11">
          <a:extLst>
            <a:ext uri="{FF2B5EF4-FFF2-40B4-BE49-F238E27FC236}">
              <a16:creationId xmlns:a16="http://schemas.microsoft.com/office/drawing/2014/main" id="{951D1E6F-2A10-48A6-8856-BF691AACEEE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0" name="Text Box 10">
          <a:extLst>
            <a:ext uri="{FF2B5EF4-FFF2-40B4-BE49-F238E27FC236}">
              <a16:creationId xmlns:a16="http://schemas.microsoft.com/office/drawing/2014/main" id="{3E318371-B263-4F1F-BD2D-A8CF0C6977A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1" name="Text Box 11">
          <a:extLst>
            <a:ext uri="{FF2B5EF4-FFF2-40B4-BE49-F238E27FC236}">
              <a16:creationId xmlns:a16="http://schemas.microsoft.com/office/drawing/2014/main" id="{A7A77E2B-69F1-4F4E-9B54-EFAF04C8754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2" name="Text Box 10">
          <a:extLst>
            <a:ext uri="{FF2B5EF4-FFF2-40B4-BE49-F238E27FC236}">
              <a16:creationId xmlns:a16="http://schemas.microsoft.com/office/drawing/2014/main" id="{B0DB6D20-F01E-4114-8FCE-8ED53E338B8A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3" name="Text Box 11">
          <a:extLst>
            <a:ext uri="{FF2B5EF4-FFF2-40B4-BE49-F238E27FC236}">
              <a16:creationId xmlns:a16="http://schemas.microsoft.com/office/drawing/2014/main" id="{D48B7E84-7379-4EA2-B658-CAC3016DE45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4" name="Text Box 10">
          <a:extLst>
            <a:ext uri="{FF2B5EF4-FFF2-40B4-BE49-F238E27FC236}">
              <a16:creationId xmlns:a16="http://schemas.microsoft.com/office/drawing/2014/main" id="{7DE8080F-8F49-422B-9BC7-D2866FDB357B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5" name="Text Box 11">
          <a:extLst>
            <a:ext uri="{FF2B5EF4-FFF2-40B4-BE49-F238E27FC236}">
              <a16:creationId xmlns:a16="http://schemas.microsoft.com/office/drawing/2014/main" id="{4695BBFD-FF7F-44F7-9E01-3986ABB6F499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6" name="Text Box 10">
          <a:extLst>
            <a:ext uri="{FF2B5EF4-FFF2-40B4-BE49-F238E27FC236}">
              <a16:creationId xmlns:a16="http://schemas.microsoft.com/office/drawing/2014/main" id="{63A7C1E9-F380-49A6-8DCD-8ED2F747780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7" name="Text Box 11">
          <a:extLst>
            <a:ext uri="{FF2B5EF4-FFF2-40B4-BE49-F238E27FC236}">
              <a16:creationId xmlns:a16="http://schemas.microsoft.com/office/drawing/2014/main" id="{820AEF8F-4C64-42D1-9F2B-853032B8D582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8" name="Text Box 10">
          <a:extLst>
            <a:ext uri="{FF2B5EF4-FFF2-40B4-BE49-F238E27FC236}">
              <a16:creationId xmlns:a16="http://schemas.microsoft.com/office/drawing/2014/main" id="{910FFDB4-4B75-40BE-A59C-2D4AEF8293E8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79" name="Text Box 11">
          <a:extLst>
            <a:ext uri="{FF2B5EF4-FFF2-40B4-BE49-F238E27FC236}">
              <a16:creationId xmlns:a16="http://schemas.microsoft.com/office/drawing/2014/main" id="{F44BA105-30AC-4FD9-A10B-8CB6C13D8245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80" name="Text Box 10">
          <a:extLst>
            <a:ext uri="{FF2B5EF4-FFF2-40B4-BE49-F238E27FC236}">
              <a16:creationId xmlns:a16="http://schemas.microsoft.com/office/drawing/2014/main" id="{0B7EB729-0C4E-4D73-B6EF-A2F398FF0214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81" name="Text Box 11">
          <a:extLst>
            <a:ext uri="{FF2B5EF4-FFF2-40B4-BE49-F238E27FC236}">
              <a16:creationId xmlns:a16="http://schemas.microsoft.com/office/drawing/2014/main" id="{85043615-DCBC-44BF-8E8E-700D6FE2DEFB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82" name="Text Box 10">
          <a:extLst>
            <a:ext uri="{FF2B5EF4-FFF2-40B4-BE49-F238E27FC236}">
              <a16:creationId xmlns:a16="http://schemas.microsoft.com/office/drawing/2014/main" id="{52837895-C34F-46FC-88C6-AD9D4D617F89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83" name="Text Box 11">
          <a:extLst>
            <a:ext uri="{FF2B5EF4-FFF2-40B4-BE49-F238E27FC236}">
              <a16:creationId xmlns:a16="http://schemas.microsoft.com/office/drawing/2014/main" id="{0B39C7B8-516E-403D-82D4-C0BAD8CE83D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84" name="Text Box 10">
          <a:extLst>
            <a:ext uri="{FF2B5EF4-FFF2-40B4-BE49-F238E27FC236}">
              <a16:creationId xmlns:a16="http://schemas.microsoft.com/office/drawing/2014/main" id="{00C39ABE-D098-4711-9779-A732E6C9CDDF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85" name="Text Box 10">
          <a:extLst>
            <a:ext uri="{FF2B5EF4-FFF2-40B4-BE49-F238E27FC236}">
              <a16:creationId xmlns:a16="http://schemas.microsoft.com/office/drawing/2014/main" id="{C767CD1F-68E9-4AB0-9DF7-6998F9379142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86" name="Text Box 11">
          <a:extLst>
            <a:ext uri="{FF2B5EF4-FFF2-40B4-BE49-F238E27FC236}">
              <a16:creationId xmlns:a16="http://schemas.microsoft.com/office/drawing/2014/main" id="{79DA33F4-D921-49AF-8162-E5B8B247D84E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87" name="Text Box 10">
          <a:extLst>
            <a:ext uri="{FF2B5EF4-FFF2-40B4-BE49-F238E27FC236}">
              <a16:creationId xmlns:a16="http://schemas.microsoft.com/office/drawing/2014/main" id="{2AD68EB5-C743-4033-A5E5-CAFB24471ACE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88" name="Text Box 11">
          <a:extLst>
            <a:ext uri="{FF2B5EF4-FFF2-40B4-BE49-F238E27FC236}">
              <a16:creationId xmlns:a16="http://schemas.microsoft.com/office/drawing/2014/main" id="{860BA001-CA07-407F-ADF1-05363D85EACE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89" name="Text Box 10">
          <a:extLst>
            <a:ext uri="{FF2B5EF4-FFF2-40B4-BE49-F238E27FC236}">
              <a16:creationId xmlns:a16="http://schemas.microsoft.com/office/drawing/2014/main" id="{691CB967-9397-4CDA-A7D7-28D64A1E2FE0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90" name="Text Box 11">
          <a:extLst>
            <a:ext uri="{FF2B5EF4-FFF2-40B4-BE49-F238E27FC236}">
              <a16:creationId xmlns:a16="http://schemas.microsoft.com/office/drawing/2014/main" id="{8CD3CDFD-53E6-4E11-86AC-90827A5463A9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91" name="Text Box 10">
          <a:extLst>
            <a:ext uri="{FF2B5EF4-FFF2-40B4-BE49-F238E27FC236}">
              <a16:creationId xmlns:a16="http://schemas.microsoft.com/office/drawing/2014/main" id="{94E9C7C3-BE3F-4F13-89BB-A73D8AFA9BA4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92" name="Text Box 11">
          <a:extLst>
            <a:ext uri="{FF2B5EF4-FFF2-40B4-BE49-F238E27FC236}">
              <a16:creationId xmlns:a16="http://schemas.microsoft.com/office/drawing/2014/main" id="{ECBA163A-6A74-403F-93BC-F01E59D1BBE3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693" name="Text Box 10">
          <a:extLst>
            <a:ext uri="{FF2B5EF4-FFF2-40B4-BE49-F238E27FC236}">
              <a16:creationId xmlns:a16="http://schemas.microsoft.com/office/drawing/2014/main" id="{4FD34FAE-628C-4971-8CD6-E307F8E1703D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4" name="Text Box 10">
          <a:extLst>
            <a:ext uri="{FF2B5EF4-FFF2-40B4-BE49-F238E27FC236}">
              <a16:creationId xmlns:a16="http://schemas.microsoft.com/office/drawing/2014/main" id="{0ADC71DD-5A82-4D20-929B-8F5FB04E5DBD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5" name="Text Box 11">
          <a:extLst>
            <a:ext uri="{FF2B5EF4-FFF2-40B4-BE49-F238E27FC236}">
              <a16:creationId xmlns:a16="http://schemas.microsoft.com/office/drawing/2014/main" id="{B6E9BCA3-818C-4046-9301-B44859430633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6" name="Text Box 10">
          <a:extLst>
            <a:ext uri="{FF2B5EF4-FFF2-40B4-BE49-F238E27FC236}">
              <a16:creationId xmlns:a16="http://schemas.microsoft.com/office/drawing/2014/main" id="{07A8495B-F5B0-4338-890C-95E1E1B06916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7" name="Text Box 11">
          <a:extLst>
            <a:ext uri="{FF2B5EF4-FFF2-40B4-BE49-F238E27FC236}">
              <a16:creationId xmlns:a16="http://schemas.microsoft.com/office/drawing/2014/main" id="{4CEDD00E-7249-4C88-ABD8-35EC45126008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8" name="Text Box 10">
          <a:extLst>
            <a:ext uri="{FF2B5EF4-FFF2-40B4-BE49-F238E27FC236}">
              <a16:creationId xmlns:a16="http://schemas.microsoft.com/office/drawing/2014/main" id="{B67C213C-3AEF-474C-A5C5-C489FFE568B2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699" name="Text Box 11">
          <a:extLst>
            <a:ext uri="{FF2B5EF4-FFF2-40B4-BE49-F238E27FC236}">
              <a16:creationId xmlns:a16="http://schemas.microsoft.com/office/drawing/2014/main" id="{003E9F44-2BB6-471F-8D86-201DB634B503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0" name="Text Box 10">
          <a:extLst>
            <a:ext uri="{FF2B5EF4-FFF2-40B4-BE49-F238E27FC236}">
              <a16:creationId xmlns:a16="http://schemas.microsoft.com/office/drawing/2014/main" id="{A6AAD481-7295-4F01-B80F-2708598526F3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1" name="Text Box 11">
          <a:extLst>
            <a:ext uri="{FF2B5EF4-FFF2-40B4-BE49-F238E27FC236}">
              <a16:creationId xmlns:a16="http://schemas.microsoft.com/office/drawing/2014/main" id="{9F8D9905-CF48-4759-BC7E-96BECA9B792D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2" name="Text Box 10">
          <a:extLst>
            <a:ext uri="{FF2B5EF4-FFF2-40B4-BE49-F238E27FC236}">
              <a16:creationId xmlns:a16="http://schemas.microsoft.com/office/drawing/2014/main" id="{AC31E18E-B53B-4A1A-9725-285333E5CD15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3" name="Text Box 11">
          <a:extLst>
            <a:ext uri="{FF2B5EF4-FFF2-40B4-BE49-F238E27FC236}">
              <a16:creationId xmlns:a16="http://schemas.microsoft.com/office/drawing/2014/main" id="{5B856791-9D13-4811-804F-A128E61998F4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4" name="Text Box 10">
          <a:extLst>
            <a:ext uri="{FF2B5EF4-FFF2-40B4-BE49-F238E27FC236}">
              <a16:creationId xmlns:a16="http://schemas.microsoft.com/office/drawing/2014/main" id="{10346102-983B-4BB5-9FBC-DABE415FD9D5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5" name="Text Box 11">
          <a:extLst>
            <a:ext uri="{FF2B5EF4-FFF2-40B4-BE49-F238E27FC236}">
              <a16:creationId xmlns:a16="http://schemas.microsoft.com/office/drawing/2014/main" id="{3AF5EB70-0D24-416D-840F-D8686072DB9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6" name="Text Box 10">
          <a:extLst>
            <a:ext uri="{FF2B5EF4-FFF2-40B4-BE49-F238E27FC236}">
              <a16:creationId xmlns:a16="http://schemas.microsoft.com/office/drawing/2014/main" id="{30BE9941-2FF0-4DCB-9FAD-792F56EE4051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7" name="Text Box 11">
          <a:extLst>
            <a:ext uri="{FF2B5EF4-FFF2-40B4-BE49-F238E27FC236}">
              <a16:creationId xmlns:a16="http://schemas.microsoft.com/office/drawing/2014/main" id="{6BBE1892-FEC4-4661-8B9B-FD829C3523C6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8" name="Text Box 10">
          <a:extLst>
            <a:ext uri="{FF2B5EF4-FFF2-40B4-BE49-F238E27FC236}">
              <a16:creationId xmlns:a16="http://schemas.microsoft.com/office/drawing/2014/main" id="{D58EA92F-0ABB-45E3-AB87-52F1582C6BA5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09" name="Text Box 11">
          <a:extLst>
            <a:ext uri="{FF2B5EF4-FFF2-40B4-BE49-F238E27FC236}">
              <a16:creationId xmlns:a16="http://schemas.microsoft.com/office/drawing/2014/main" id="{F9D041E3-9CE8-4D49-8C2C-02C6F15EDAC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10" name="Text Box 10">
          <a:extLst>
            <a:ext uri="{FF2B5EF4-FFF2-40B4-BE49-F238E27FC236}">
              <a16:creationId xmlns:a16="http://schemas.microsoft.com/office/drawing/2014/main" id="{DD7BD4E9-1CB2-47AD-8E1D-66C06793DCE9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1" name="Text Box 10">
          <a:extLst>
            <a:ext uri="{FF2B5EF4-FFF2-40B4-BE49-F238E27FC236}">
              <a16:creationId xmlns:a16="http://schemas.microsoft.com/office/drawing/2014/main" id="{1D0D0D4E-7CA3-4981-B514-359F7890EB10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2" name="Text Box 11">
          <a:extLst>
            <a:ext uri="{FF2B5EF4-FFF2-40B4-BE49-F238E27FC236}">
              <a16:creationId xmlns:a16="http://schemas.microsoft.com/office/drawing/2014/main" id="{1BC7E7F7-D6C7-4FD7-8C9E-C0A98F243865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3" name="Text Box 10">
          <a:extLst>
            <a:ext uri="{FF2B5EF4-FFF2-40B4-BE49-F238E27FC236}">
              <a16:creationId xmlns:a16="http://schemas.microsoft.com/office/drawing/2014/main" id="{E10D5522-5DB2-407E-ADBB-60C411B552D7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4" name="Text Box 11">
          <a:extLst>
            <a:ext uri="{FF2B5EF4-FFF2-40B4-BE49-F238E27FC236}">
              <a16:creationId xmlns:a16="http://schemas.microsoft.com/office/drawing/2014/main" id="{6E5F5F16-C77D-4E30-AAE9-FF118F40C4E7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5" name="Text Box 10">
          <a:extLst>
            <a:ext uri="{FF2B5EF4-FFF2-40B4-BE49-F238E27FC236}">
              <a16:creationId xmlns:a16="http://schemas.microsoft.com/office/drawing/2014/main" id="{BA4FBDD3-74DA-483F-A230-FD23493E9AF1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6" name="Text Box 11">
          <a:extLst>
            <a:ext uri="{FF2B5EF4-FFF2-40B4-BE49-F238E27FC236}">
              <a16:creationId xmlns:a16="http://schemas.microsoft.com/office/drawing/2014/main" id="{262575D0-803A-4680-9998-91E5FC92E9AD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7" name="Text Box 10">
          <a:extLst>
            <a:ext uri="{FF2B5EF4-FFF2-40B4-BE49-F238E27FC236}">
              <a16:creationId xmlns:a16="http://schemas.microsoft.com/office/drawing/2014/main" id="{7E1B42BF-9758-4EFA-A814-B5538330C3F5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8" name="Text Box 11">
          <a:extLst>
            <a:ext uri="{FF2B5EF4-FFF2-40B4-BE49-F238E27FC236}">
              <a16:creationId xmlns:a16="http://schemas.microsoft.com/office/drawing/2014/main" id="{1AA92635-C60F-4F29-9D83-157D876B4918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19" name="Text Box 10">
          <a:extLst>
            <a:ext uri="{FF2B5EF4-FFF2-40B4-BE49-F238E27FC236}">
              <a16:creationId xmlns:a16="http://schemas.microsoft.com/office/drawing/2014/main" id="{67EC7582-9CF9-44C1-98FE-B4C4D507FC87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0" name="Text Box 10">
          <a:extLst>
            <a:ext uri="{FF2B5EF4-FFF2-40B4-BE49-F238E27FC236}">
              <a16:creationId xmlns:a16="http://schemas.microsoft.com/office/drawing/2014/main" id="{D2BE0855-ADBE-49A7-A676-17732D42B99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1" name="Text Box 11">
          <a:extLst>
            <a:ext uri="{FF2B5EF4-FFF2-40B4-BE49-F238E27FC236}">
              <a16:creationId xmlns:a16="http://schemas.microsoft.com/office/drawing/2014/main" id="{65277D6A-D5FB-4C14-BD9C-B9E6968DE0B3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2" name="Text Box 10">
          <a:extLst>
            <a:ext uri="{FF2B5EF4-FFF2-40B4-BE49-F238E27FC236}">
              <a16:creationId xmlns:a16="http://schemas.microsoft.com/office/drawing/2014/main" id="{3536239D-B9CC-4ACC-960D-6137B8F0F58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3" name="Text Box 11">
          <a:extLst>
            <a:ext uri="{FF2B5EF4-FFF2-40B4-BE49-F238E27FC236}">
              <a16:creationId xmlns:a16="http://schemas.microsoft.com/office/drawing/2014/main" id="{0AC8CD21-97A8-4583-9B52-59FA737A6362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4" name="Text Box 10">
          <a:extLst>
            <a:ext uri="{FF2B5EF4-FFF2-40B4-BE49-F238E27FC236}">
              <a16:creationId xmlns:a16="http://schemas.microsoft.com/office/drawing/2014/main" id="{F75B9EE1-2C57-444F-89A6-A7658AEEF0A0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5" name="Text Box 11">
          <a:extLst>
            <a:ext uri="{FF2B5EF4-FFF2-40B4-BE49-F238E27FC236}">
              <a16:creationId xmlns:a16="http://schemas.microsoft.com/office/drawing/2014/main" id="{3E4307AD-8178-4B19-A443-F57DA4BEF42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6" name="Text Box 10">
          <a:extLst>
            <a:ext uri="{FF2B5EF4-FFF2-40B4-BE49-F238E27FC236}">
              <a16:creationId xmlns:a16="http://schemas.microsoft.com/office/drawing/2014/main" id="{14843F65-90EA-4CF9-A149-FA16B70426AC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7" name="Text Box 11">
          <a:extLst>
            <a:ext uri="{FF2B5EF4-FFF2-40B4-BE49-F238E27FC236}">
              <a16:creationId xmlns:a16="http://schemas.microsoft.com/office/drawing/2014/main" id="{43332ADB-92FE-4D8B-B9B1-C29D31123A46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8" name="Text Box 10">
          <a:extLst>
            <a:ext uri="{FF2B5EF4-FFF2-40B4-BE49-F238E27FC236}">
              <a16:creationId xmlns:a16="http://schemas.microsoft.com/office/drawing/2014/main" id="{08801D33-46AC-4F32-B0F2-85D65D717684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29" name="Text Box 11">
          <a:extLst>
            <a:ext uri="{FF2B5EF4-FFF2-40B4-BE49-F238E27FC236}">
              <a16:creationId xmlns:a16="http://schemas.microsoft.com/office/drawing/2014/main" id="{BD6DB35E-804E-41BE-85F9-05A98DC3E77E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0" name="Text Box 10">
          <a:extLst>
            <a:ext uri="{FF2B5EF4-FFF2-40B4-BE49-F238E27FC236}">
              <a16:creationId xmlns:a16="http://schemas.microsoft.com/office/drawing/2014/main" id="{D482BAE4-AC4B-484B-8C26-69A245382151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1" name="Text Box 11">
          <a:extLst>
            <a:ext uri="{FF2B5EF4-FFF2-40B4-BE49-F238E27FC236}">
              <a16:creationId xmlns:a16="http://schemas.microsoft.com/office/drawing/2014/main" id="{85794C91-9140-4298-9926-CF578C93A667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2" name="Text Box 10">
          <a:extLst>
            <a:ext uri="{FF2B5EF4-FFF2-40B4-BE49-F238E27FC236}">
              <a16:creationId xmlns:a16="http://schemas.microsoft.com/office/drawing/2014/main" id="{C495404D-7BB4-4FE3-854B-72EAC65BADA9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3" name="Text Box 11">
          <a:extLst>
            <a:ext uri="{FF2B5EF4-FFF2-40B4-BE49-F238E27FC236}">
              <a16:creationId xmlns:a16="http://schemas.microsoft.com/office/drawing/2014/main" id="{F032791B-D8B2-4951-AA98-4029C2083121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4" name="Text Box 10">
          <a:extLst>
            <a:ext uri="{FF2B5EF4-FFF2-40B4-BE49-F238E27FC236}">
              <a16:creationId xmlns:a16="http://schemas.microsoft.com/office/drawing/2014/main" id="{51A733FB-801B-4C53-AEA6-A6445D653301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5" name="Text Box 11">
          <a:extLst>
            <a:ext uri="{FF2B5EF4-FFF2-40B4-BE49-F238E27FC236}">
              <a16:creationId xmlns:a16="http://schemas.microsoft.com/office/drawing/2014/main" id="{8DBC1286-C3F1-413F-B948-FD3049C05F7B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36</xdr:row>
      <xdr:rowOff>0</xdr:rowOff>
    </xdr:from>
    <xdr:ext cx="0" cy="171450"/>
    <xdr:sp macro="" textlink="">
      <xdr:nvSpPr>
        <xdr:cNvPr id="6736" name="Text Box 10">
          <a:extLst>
            <a:ext uri="{FF2B5EF4-FFF2-40B4-BE49-F238E27FC236}">
              <a16:creationId xmlns:a16="http://schemas.microsoft.com/office/drawing/2014/main" id="{0C336EDB-3326-4DA3-8B35-23EDBF940CD7}"/>
            </a:ext>
          </a:extLst>
        </xdr:cNvPr>
        <xdr:cNvSpPr txBox="1">
          <a:spLocks noChangeArrowheads="1"/>
        </xdr:cNvSpPr>
      </xdr:nvSpPr>
      <xdr:spPr bwMode="auto">
        <a:xfrm>
          <a:off x="1057275" y="4457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37" name="Text Box 10">
          <a:extLst>
            <a:ext uri="{FF2B5EF4-FFF2-40B4-BE49-F238E27FC236}">
              <a16:creationId xmlns:a16="http://schemas.microsoft.com/office/drawing/2014/main" id="{D396BADB-3A32-427F-A7F8-4BA41A133B80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38" name="Text Box 11">
          <a:extLst>
            <a:ext uri="{FF2B5EF4-FFF2-40B4-BE49-F238E27FC236}">
              <a16:creationId xmlns:a16="http://schemas.microsoft.com/office/drawing/2014/main" id="{C0F11B2C-AC45-445F-9977-EA9814FAEA69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39" name="Text Box 10">
          <a:extLst>
            <a:ext uri="{FF2B5EF4-FFF2-40B4-BE49-F238E27FC236}">
              <a16:creationId xmlns:a16="http://schemas.microsoft.com/office/drawing/2014/main" id="{CF76BDA2-85C6-429C-BACE-E78761837D28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0" name="Text Box 11">
          <a:extLst>
            <a:ext uri="{FF2B5EF4-FFF2-40B4-BE49-F238E27FC236}">
              <a16:creationId xmlns:a16="http://schemas.microsoft.com/office/drawing/2014/main" id="{427869EC-C701-41D0-B2BA-CD97A85FBAD1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1" name="Text Box 10">
          <a:extLst>
            <a:ext uri="{FF2B5EF4-FFF2-40B4-BE49-F238E27FC236}">
              <a16:creationId xmlns:a16="http://schemas.microsoft.com/office/drawing/2014/main" id="{8A3BA19C-C53D-4904-9C4E-979ED15DF50E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2" name="Text Box 11">
          <a:extLst>
            <a:ext uri="{FF2B5EF4-FFF2-40B4-BE49-F238E27FC236}">
              <a16:creationId xmlns:a16="http://schemas.microsoft.com/office/drawing/2014/main" id="{18D577C0-04AE-49CE-B8D0-60ED829836EE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3" name="Text Box 10">
          <a:extLst>
            <a:ext uri="{FF2B5EF4-FFF2-40B4-BE49-F238E27FC236}">
              <a16:creationId xmlns:a16="http://schemas.microsoft.com/office/drawing/2014/main" id="{5C5E5A7A-00DA-422B-9091-27F253C71F30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4" name="Text Box 11">
          <a:extLst>
            <a:ext uri="{FF2B5EF4-FFF2-40B4-BE49-F238E27FC236}">
              <a16:creationId xmlns:a16="http://schemas.microsoft.com/office/drawing/2014/main" id="{16588210-DEA9-4808-86BD-5927C9390254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34</xdr:row>
      <xdr:rowOff>0</xdr:rowOff>
    </xdr:from>
    <xdr:ext cx="0" cy="171450"/>
    <xdr:sp macro="" textlink="">
      <xdr:nvSpPr>
        <xdr:cNvPr id="6745" name="Text Box 10">
          <a:extLst>
            <a:ext uri="{FF2B5EF4-FFF2-40B4-BE49-F238E27FC236}">
              <a16:creationId xmlns:a16="http://schemas.microsoft.com/office/drawing/2014/main" id="{87E3AEF3-F4B6-4E88-B794-F17491F6A37B}"/>
            </a:ext>
          </a:extLst>
        </xdr:cNvPr>
        <xdr:cNvSpPr txBox="1">
          <a:spLocks noChangeArrowheads="1"/>
        </xdr:cNvSpPr>
      </xdr:nvSpPr>
      <xdr:spPr bwMode="auto">
        <a:xfrm>
          <a:off x="1057275" y="44062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46" name="Text Box 10">
          <a:extLst>
            <a:ext uri="{FF2B5EF4-FFF2-40B4-BE49-F238E27FC236}">
              <a16:creationId xmlns:a16="http://schemas.microsoft.com/office/drawing/2014/main" id="{BDF29CEA-713B-4B77-8B6E-F182C64B885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47" name="Text Box 11">
          <a:extLst>
            <a:ext uri="{FF2B5EF4-FFF2-40B4-BE49-F238E27FC236}">
              <a16:creationId xmlns:a16="http://schemas.microsoft.com/office/drawing/2014/main" id="{809582A7-C658-4B44-84D3-32B1B2E4CE58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48" name="Text Box 10">
          <a:extLst>
            <a:ext uri="{FF2B5EF4-FFF2-40B4-BE49-F238E27FC236}">
              <a16:creationId xmlns:a16="http://schemas.microsoft.com/office/drawing/2014/main" id="{0D31366E-1B91-42E4-ACC2-8BEC7F9ABB3F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49" name="Text Box 11">
          <a:extLst>
            <a:ext uri="{FF2B5EF4-FFF2-40B4-BE49-F238E27FC236}">
              <a16:creationId xmlns:a16="http://schemas.microsoft.com/office/drawing/2014/main" id="{479494CE-CB71-4906-A717-4F0AC36B03BC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0" name="Text Box 10">
          <a:extLst>
            <a:ext uri="{FF2B5EF4-FFF2-40B4-BE49-F238E27FC236}">
              <a16:creationId xmlns:a16="http://schemas.microsoft.com/office/drawing/2014/main" id="{47E2BD6B-A8EF-4831-834A-D28108500C62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1" name="Text Box 11">
          <a:extLst>
            <a:ext uri="{FF2B5EF4-FFF2-40B4-BE49-F238E27FC236}">
              <a16:creationId xmlns:a16="http://schemas.microsoft.com/office/drawing/2014/main" id="{C7B74DE2-4F19-4787-A6AB-3299ADB0A4FE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2" name="Text Box 10">
          <a:extLst>
            <a:ext uri="{FF2B5EF4-FFF2-40B4-BE49-F238E27FC236}">
              <a16:creationId xmlns:a16="http://schemas.microsoft.com/office/drawing/2014/main" id="{F4541966-75D6-4DCC-9FC0-50149FE218F8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3" name="Text Box 11">
          <a:extLst>
            <a:ext uri="{FF2B5EF4-FFF2-40B4-BE49-F238E27FC236}">
              <a16:creationId xmlns:a16="http://schemas.microsoft.com/office/drawing/2014/main" id="{B2978DD7-649E-411B-BC0F-FB2AEB33D1F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4" name="Text Box 10">
          <a:extLst>
            <a:ext uri="{FF2B5EF4-FFF2-40B4-BE49-F238E27FC236}">
              <a16:creationId xmlns:a16="http://schemas.microsoft.com/office/drawing/2014/main" id="{A9648C42-46FA-4A4D-B58C-012FC57E3CC3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5" name="Text Box 11">
          <a:extLst>
            <a:ext uri="{FF2B5EF4-FFF2-40B4-BE49-F238E27FC236}">
              <a16:creationId xmlns:a16="http://schemas.microsoft.com/office/drawing/2014/main" id="{65373ADF-2B12-4D66-A44B-879725E08B0C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6" name="Text Box 10">
          <a:extLst>
            <a:ext uri="{FF2B5EF4-FFF2-40B4-BE49-F238E27FC236}">
              <a16:creationId xmlns:a16="http://schemas.microsoft.com/office/drawing/2014/main" id="{BD71F092-7804-4A8B-AA6E-2E7DD2DA91B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7" name="Text Box 11">
          <a:extLst>
            <a:ext uri="{FF2B5EF4-FFF2-40B4-BE49-F238E27FC236}">
              <a16:creationId xmlns:a16="http://schemas.microsoft.com/office/drawing/2014/main" id="{BFEDC688-6D36-48C7-847D-B88540BB8962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8" name="Text Box 10">
          <a:extLst>
            <a:ext uri="{FF2B5EF4-FFF2-40B4-BE49-F238E27FC236}">
              <a16:creationId xmlns:a16="http://schemas.microsoft.com/office/drawing/2014/main" id="{CC008595-2434-417C-A0E0-5037EDF225E8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59" name="Text Box 11">
          <a:extLst>
            <a:ext uri="{FF2B5EF4-FFF2-40B4-BE49-F238E27FC236}">
              <a16:creationId xmlns:a16="http://schemas.microsoft.com/office/drawing/2014/main" id="{74BB14BF-0FB6-4BFC-A5AA-CC93F58B3ACF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60" name="Text Box 10">
          <a:extLst>
            <a:ext uri="{FF2B5EF4-FFF2-40B4-BE49-F238E27FC236}">
              <a16:creationId xmlns:a16="http://schemas.microsoft.com/office/drawing/2014/main" id="{1CAD4E87-DA0B-4B97-8AA2-F770263B866E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61" name="Text Box 11">
          <a:extLst>
            <a:ext uri="{FF2B5EF4-FFF2-40B4-BE49-F238E27FC236}">
              <a16:creationId xmlns:a16="http://schemas.microsoft.com/office/drawing/2014/main" id="{63B86679-AA07-4047-A22E-48E9E08EBDCC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62" name="Text Box 10">
          <a:extLst>
            <a:ext uri="{FF2B5EF4-FFF2-40B4-BE49-F238E27FC236}">
              <a16:creationId xmlns:a16="http://schemas.microsoft.com/office/drawing/2014/main" id="{961B61A7-9AE8-4FB8-B907-7442A5E133B3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3" name="Text Box 10">
          <a:extLst>
            <a:ext uri="{FF2B5EF4-FFF2-40B4-BE49-F238E27FC236}">
              <a16:creationId xmlns:a16="http://schemas.microsoft.com/office/drawing/2014/main" id="{0A896F8B-45FA-4842-8577-BF80BDB00A8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4" name="Text Box 11">
          <a:extLst>
            <a:ext uri="{FF2B5EF4-FFF2-40B4-BE49-F238E27FC236}">
              <a16:creationId xmlns:a16="http://schemas.microsoft.com/office/drawing/2014/main" id="{40D989ED-75E9-489A-8F30-D400498F4990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5" name="Text Box 10">
          <a:extLst>
            <a:ext uri="{FF2B5EF4-FFF2-40B4-BE49-F238E27FC236}">
              <a16:creationId xmlns:a16="http://schemas.microsoft.com/office/drawing/2014/main" id="{E67EDD31-EB48-4C86-93E4-FB55CF0CD92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6" name="Text Box 11">
          <a:extLst>
            <a:ext uri="{FF2B5EF4-FFF2-40B4-BE49-F238E27FC236}">
              <a16:creationId xmlns:a16="http://schemas.microsoft.com/office/drawing/2014/main" id="{118F8111-6097-44E4-86E5-AB62B085F53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7" name="Text Box 10">
          <a:extLst>
            <a:ext uri="{FF2B5EF4-FFF2-40B4-BE49-F238E27FC236}">
              <a16:creationId xmlns:a16="http://schemas.microsoft.com/office/drawing/2014/main" id="{07DA6672-720C-48BF-8B02-9853EF254AF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8" name="Text Box 11">
          <a:extLst>
            <a:ext uri="{FF2B5EF4-FFF2-40B4-BE49-F238E27FC236}">
              <a16:creationId xmlns:a16="http://schemas.microsoft.com/office/drawing/2014/main" id="{A7C3358B-5D5A-41ED-9AD2-80B72DFB8763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69" name="Text Box 10">
          <a:extLst>
            <a:ext uri="{FF2B5EF4-FFF2-40B4-BE49-F238E27FC236}">
              <a16:creationId xmlns:a16="http://schemas.microsoft.com/office/drawing/2014/main" id="{B5A4A88F-4B61-4E7A-9CEB-1706B7C8E45E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70" name="Text Box 11">
          <a:extLst>
            <a:ext uri="{FF2B5EF4-FFF2-40B4-BE49-F238E27FC236}">
              <a16:creationId xmlns:a16="http://schemas.microsoft.com/office/drawing/2014/main" id="{CC1E9035-4687-478C-A3FB-D6EA7515CF61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71" name="Text Box 10">
          <a:extLst>
            <a:ext uri="{FF2B5EF4-FFF2-40B4-BE49-F238E27FC236}">
              <a16:creationId xmlns:a16="http://schemas.microsoft.com/office/drawing/2014/main" id="{CB26D10E-2F95-4F22-BD41-E0C9B70F8FF0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2" name="Text Box 10">
          <a:extLst>
            <a:ext uri="{FF2B5EF4-FFF2-40B4-BE49-F238E27FC236}">
              <a16:creationId xmlns:a16="http://schemas.microsoft.com/office/drawing/2014/main" id="{ED86BAA9-2F22-4307-A403-DB8CDAE31783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3" name="Text Box 11">
          <a:extLst>
            <a:ext uri="{FF2B5EF4-FFF2-40B4-BE49-F238E27FC236}">
              <a16:creationId xmlns:a16="http://schemas.microsoft.com/office/drawing/2014/main" id="{9509B189-942C-4148-9853-AC469170D7CF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4" name="Text Box 10">
          <a:extLst>
            <a:ext uri="{FF2B5EF4-FFF2-40B4-BE49-F238E27FC236}">
              <a16:creationId xmlns:a16="http://schemas.microsoft.com/office/drawing/2014/main" id="{054691B3-0C47-4633-AACB-ED302D484EB0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5" name="Text Box 11">
          <a:extLst>
            <a:ext uri="{FF2B5EF4-FFF2-40B4-BE49-F238E27FC236}">
              <a16:creationId xmlns:a16="http://schemas.microsoft.com/office/drawing/2014/main" id="{C10519FE-7B66-48A3-A946-8A103A5F0957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6" name="Text Box 10">
          <a:extLst>
            <a:ext uri="{FF2B5EF4-FFF2-40B4-BE49-F238E27FC236}">
              <a16:creationId xmlns:a16="http://schemas.microsoft.com/office/drawing/2014/main" id="{71169979-5382-4319-AB3B-C72ACF7604E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7" name="Text Box 11">
          <a:extLst>
            <a:ext uri="{FF2B5EF4-FFF2-40B4-BE49-F238E27FC236}">
              <a16:creationId xmlns:a16="http://schemas.microsoft.com/office/drawing/2014/main" id="{6A42AD0E-782A-4EBA-9E41-6A93EF87B49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8" name="Text Box 10">
          <a:extLst>
            <a:ext uri="{FF2B5EF4-FFF2-40B4-BE49-F238E27FC236}">
              <a16:creationId xmlns:a16="http://schemas.microsoft.com/office/drawing/2014/main" id="{C854E19E-7BD5-404F-BD1C-4DBBF86E8FC5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79" name="Text Box 11">
          <a:extLst>
            <a:ext uri="{FF2B5EF4-FFF2-40B4-BE49-F238E27FC236}">
              <a16:creationId xmlns:a16="http://schemas.microsoft.com/office/drawing/2014/main" id="{DE7A5B4A-E231-4C71-ACC1-98E38F57CE2D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0" name="Text Box 10">
          <a:extLst>
            <a:ext uri="{FF2B5EF4-FFF2-40B4-BE49-F238E27FC236}">
              <a16:creationId xmlns:a16="http://schemas.microsoft.com/office/drawing/2014/main" id="{21C78ECD-AC2D-4DEF-99BD-D528316A6E57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1" name="Text Box 11">
          <a:extLst>
            <a:ext uri="{FF2B5EF4-FFF2-40B4-BE49-F238E27FC236}">
              <a16:creationId xmlns:a16="http://schemas.microsoft.com/office/drawing/2014/main" id="{3712F5F9-978B-4B98-B894-FB6CA36C442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2" name="Text Box 10">
          <a:extLst>
            <a:ext uri="{FF2B5EF4-FFF2-40B4-BE49-F238E27FC236}">
              <a16:creationId xmlns:a16="http://schemas.microsoft.com/office/drawing/2014/main" id="{748FABB9-8F17-4A17-B8F9-50537BC8378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3" name="Text Box 11">
          <a:extLst>
            <a:ext uri="{FF2B5EF4-FFF2-40B4-BE49-F238E27FC236}">
              <a16:creationId xmlns:a16="http://schemas.microsoft.com/office/drawing/2014/main" id="{75AC7114-8275-41CA-BB93-5F5A5749F72B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4" name="Text Box 10">
          <a:extLst>
            <a:ext uri="{FF2B5EF4-FFF2-40B4-BE49-F238E27FC236}">
              <a16:creationId xmlns:a16="http://schemas.microsoft.com/office/drawing/2014/main" id="{C62EF56D-CA33-45DD-AA03-972DD9F6BDB2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5" name="Text Box 11">
          <a:extLst>
            <a:ext uri="{FF2B5EF4-FFF2-40B4-BE49-F238E27FC236}">
              <a16:creationId xmlns:a16="http://schemas.microsoft.com/office/drawing/2014/main" id="{57065632-7347-43A5-9022-30318C529A76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6" name="Text Box 10">
          <a:extLst>
            <a:ext uri="{FF2B5EF4-FFF2-40B4-BE49-F238E27FC236}">
              <a16:creationId xmlns:a16="http://schemas.microsoft.com/office/drawing/2014/main" id="{F9265346-5DEA-4AC9-A639-74247796E95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7" name="Text Box 11">
          <a:extLst>
            <a:ext uri="{FF2B5EF4-FFF2-40B4-BE49-F238E27FC236}">
              <a16:creationId xmlns:a16="http://schemas.microsoft.com/office/drawing/2014/main" id="{69687E92-831E-4F11-9643-EF39E5BE828D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88" name="Text Box 10">
          <a:extLst>
            <a:ext uri="{FF2B5EF4-FFF2-40B4-BE49-F238E27FC236}">
              <a16:creationId xmlns:a16="http://schemas.microsoft.com/office/drawing/2014/main" id="{3555F53D-9CCE-4F5B-A986-7BE41F00A119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89" name="Text Box 10">
          <a:extLst>
            <a:ext uri="{FF2B5EF4-FFF2-40B4-BE49-F238E27FC236}">
              <a16:creationId xmlns:a16="http://schemas.microsoft.com/office/drawing/2014/main" id="{36D4CA7F-E180-40C9-82F0-2FA18E9473B7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0" name="Text Box 11">
          <a:extLst>
            <a:ext uri="{FF2B5EF4-FFF2-40B4-BE49-F238E27FC236}">
              <a16:creationId xmlns:a16="http://schemas.microsoft.com/office/drawing/2014/main" id="{5CCD59D2-EC9C-4C55-AA70-4757F128B2CA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1" name="Text Box 10">
          <a:extLst>
            <a:ext uri="{FF2B5EF4-FFF2-40B4-BE49-F238E27FC236}">
              <a16:creationId xmlns:a16="http://schemas.microsoft.com/office/drawing/2014/main" id="{63D52C28-BA87-413D-8AF9-3BEDACC27F3F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2" name="Text Box 11">
          <a:extLst>
            <a:ext uri="{FF2B5EF4-FFF2-40B4-BE49-F238E27FC236}">
              <a16:creationId xmlns:a16="http://schemas.microsoft.com/office/drawing/2014/main" id="{6333DB3E-745C-4B26-B70C-E126E491D1BA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3" name="Text Box 10">
          <a:extLst>
            <a:ext uri="{FF2B5EF4-FFF2-40B4-BE49-F238E27FC236}">
              <a16:creationId xmlns:a16="http://schemas.microsoft.com/office/drawing/2014/main" id="{AF05FE29-22CB-4F01-B318-2E3D8B3E1E56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4" name="Text Box 11">
          <a:extLst>
            <a:ext uri="{FF2B5EF4-FFF2-40B4-BE49-F238E27FC236}">
              <a16:creationId xmlns:a16="http://schemas.microsoft.com/office/drawing/2014/main" id="{87BB691B-9346-4F66-8117-C5E29C931BD6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5" name="Text Box 10">
          <a:extLst>
            <a:ext uri="{FF2B5EF4-FFF2-40B4-BE49-F238E27FC236}">
              <a16:creationId xmlns:a16="http://schemas.microsoft.com/office/drawing/2014/main" id="{4C44C1C0-B367-43D2-B038-CA5316760294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6" name="Text Box 11">
          <a:extLst>
            <a:ext uri="{FF2B5EF4-FFF2-40B4-BE49-F238E27FC236}">
              <a16:creationId xmlns:a16="http://schemas.microsoft.com/office/drawing/2014/main" id="{B21A940C-DB45-4AF9-B1D2-1668119C0A6C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797" name="Text Box 10">
          <a:extLst>
            <a:ext uri="{FF2B5EF4-FFF2-40B4-BE49-F238E27FC236}">
              <a16:creationId xmlns:a16="http://schemas.microsoft.com/office/drawing/2014/main" id="{03E09DEA-2F11-4808-B322-67ADDDCDE21B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98" name="Text Box 10">
          <a:extLst>
            <a:ext uri="{FF2B5EF4-FFF2-40B4-BE49-F238E27FC236}">
              <a16:creationId xmlns:a16="http://schemas.microsoft.com/office/drawing/2014/main" id="{27A73421-A9D9-4FF3-8782-B9F8D776F528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799" name="Text Box 11">
          <a:extLst>
            <a:ext uri="{FF2B5EF4-FFF2-40B4-BE49-F238E27FC236}">
              <a16:creationId xmlns:a16="http://schemas.microsoft.com/office/drawing/2014/main" id="{148855E8-B9F7-4FF5-82A6-E18CCDA83CFF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0" name="Text Box 10">
          <a:extLst>
            <a:ext uri="{FF2B5EF4-FFF2-40B4-BE49-F238E27FC236}">
              <a16:creationId xmlns:a16="http://schemas.microsoft.com/office/drawing/2014/main" id="{3F5F0386-FC82-4724-AAD0-D8438A373995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1" name="Text Box 11">
          <a:extLst>
            <a:ext uri="{FF2B5EF4-FFF2-40B4-BE49-F238E27FC236}">
              <a16:creationId xmlns:a16="http://schemas.microsoft.com/office/drawing/2014/main" id="{37B36EE8-4D57-48B6-B971-CF8479DEDE2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2" name="Text Box 10">
          <a:extLst>
            <a:ext uri="{FF2B5EF4-FFF2-40B4-BE49-F238E27FC236}">
              <a16:creationId xmlns:a16="http://schemas.microsoft.com/office/drawing/2014/main" id="{7A9F7DBA-358C-488D-A824-92EB83584C4D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3" name="Text Box 11">
          <a:extLst>
            <a:ext uri="{FF2B5EF4-FFF2-40B4-BE49-F238E27FC236}">
              <a16:creationId xmlns:a16="http://schemas.microsoft.com/office/drawing/2014/main" id="{1EF9EA68-9AFD-4A8A-9095-D26EBCFD2FBC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4" name="Text Box 10">
          <a:extLst>
            <a:ext uri="{FF2B5EF4-FFF2-40B4-BE49-F238E27FC236}">
              <a16:creationId xmlns:a16="http://schemas.microsoft.com/office/drawing/2014/main" id="{DE5DE42E-84A0-4755-93F1-C6E4BC803709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5" name="Text Box 11">
          <a:extLst>
            <a:ext uri="{FF2B5EF4-FFF2-40B4-BE49-F238E27FC236}">
              <a16:creationId xmlns:a16="http://schemas.microsoft.com/office/drawing/2014/main" id="{B05E33C0-82B6-416F-87AA-9DF457C08E2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6" name="Text Box 10">
          <a:extLst>
            <a:ext uri="{FF2B5EF4-FFF2-40B4-BE49-F238E27FC236}">
              <a16:creationId xmlns:a16="http://schemas.microsoft.com/office/drawing/2014/main" id="{F7921DF1-87C2-4C79-AB49-042BB01703A1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7" name="Text Box 11">
          <a:extLst>
            <a:ext uri="{FF2B5EF4-FFF2-40B4-BE49-F238E27FC236}">
              <a16:creationId xmlns:a16="http://schemas.microsoft.com/office/drawing/2014/main" id="{E3274C90-C2C5-4A48-97C3-36C8AB5F4453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8" name="Text Box 10">
          <a:extLst>
            <a:ext uri="{FF2B5EF4-FFF2-40B4-BE49-F238E27FC236}">
              <a16:creationId xmlns:a16="http://schemas.microsoft.com/office/drawing/2014/main" id="{6AFD5E91-C1E4-49BC-A809-2A8214597EA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09" name="Text Box 11">
          <a:extLst>
            <a:ext uri="{FF2B5EF4-FFF2-40B4-BE49-F238E27FC236}">
              <a16:creationId xmlns:a16="http://schemas.microsoft.com/office/drawing/2014/main" id="{938F6379-ABEF-4E93-A4E1-F290BCB879A4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10" name="Text Box 10">
          <a:extLst>
            <a:ext uri="{FF2B5EF4-FFF2-40B4-BE49-F238E27FC236}">
              <a16:creationId xmlns:a16="http://schemas.microsoft.com/office/drawing/2014/main" id="{BA44F987-61B2-423E-B68B-C5D596346599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11" name="Text Box 11">
          <a:extLst>
            <a:ext uri="{FF2B5EF4-FFF2-40B4-BE49-F238E27FC236}">
              <a16:creationId xmlns:a16="http://schemas.microsoft.com/office/drawing/2014/main" id="{C71980DC-6BDE-461A-9276-B6C69AFE48DA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12" name="Text Box 10">
          <a:extLst>
            <a:ext uri="{FF2B5EF4-FFF2-40B4-BE49-F238E27FC236}">
              <a16:creationId xmlns:a16="http://schemas.microsoft.com/office/drawing/2014/main" id="{D0B37653-B90B-4251-B520-0BC8CB8DEB54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13" name="Text Box 11">
          <a:extLst>
            <a:ext uri="{FF2B5EF4-FFF2-40B4-BE49-F238E27FC236}">
              <a16:creationId xmlns:a16="http://schemas.microsoft.com/office/drawing/2014/main" id="{B9FB8E2D-B597-465E-ADCD-AD796DE1EE05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242</xdr:row>
      <xdr:rowOff>0</xdr:rowOff>
    </xdr:from>
    <xdr:ext cx="0" cy="171450"/>
    <xdr:sp macro="" textlink="">
      <xdr:nvSpPr>
        <xdr:cNvPr id="6814" name="Text Box 10">
          <a:extLst>
            <a:ext uri="{FF2B5EF4-FFF2-40B4-BE49-F238E27FC236}">
              <a16:creationId xmlns:a16="http://schemas.microsoft.com/office/drawing/2014/main" id="{9031A148-1ECE-4AF9-87E1-554269E25F9B}"/>
            </a:ext>
          </a:extLst>
        </xdr:cNvPr>
        <xdr:cNvSpPr txBox="1">
          <a:spLocks noChangeArrowheads="1"/>
        </xdr:cNvSpPr>
      </xdr:nvSpPr>
      <xdr:spPr bwMode="auto">
        <a:xfrm>
          <a:off x="1057275" y="9705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15" name="Text Box 10">
          <a:extLst>
            <a:ext uri="{FF2B5EF4-FFF2-40B4-BE49-F238E27FC236}">
              <a16:creationId xmlns:a16="http://schemas.microsoft.com/office/drawing/2014/main" id="{FD4C109E-3216-400C-8CEC-401ECEF1E7C2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16" name="Text Box 11">
          <a:extLst>
            <a:ext uri="{FF2B5EF4-FFF2-40B4-BE49-F238E27FC236}">
              <a16:creationId xmlns:a16="http://schemas.microsoft.com/office/drawing/2014/main" id="{8A28AAF7-8B43-474E-B42D-55DB9D9C9819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17" name="Text Box 10">
          <a:extLst>
            <a:ext uri="{FF2B5EF4-FFF2-40B4-BE49-F238E27FC236}">
              <a16:creationId xmlns:a16="http://schemas.microsoft.com/office/drawing/2014/main" id="{CF3FAD23-BF2C-48F9-8971-460089D509E7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18" name="Text Box 11">
          <a:extLst>
            <a:ext uri="{FF2B5EF4-FFF2-40B4-BE49-F238E27FC236}">
              <a16:creationId xmlns:a16="http://schemas.microsoft.com/office/drawing/2014/main" id="{2F5D910F-C4DD-4106-AF22-A072CF694337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19" name="Text Box 10">
          <a:extLst>
            <a:ext uri="{FF2B5EF4-FFF2-40B4-BE49-F238E27FC236}">
              <a16:creationId xmlns:a16="http://schemas.microsoft.com/office/drawing/2014/main" id="{0D0DF986-7842-4528-BF37-602F3C460B73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20" name="Text Box 11">
          <a:extLst>
            <a:ext uri="{FF2B5EF4-FFF2-40B4-BE49-F238E27FC236}">
              <a16:creationId xmlns:a16="http://schemas.microsoft.com/office/drawing/2014/main" id="{7AE1864E-601D-4340-A9C6-F3A28522CD0C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21" name="Text Box 10">
          <a:extLst>
            <a:ext uri="{FF2B5EF4-FFF2-40B4-BE49-F238E27FC236}">
              <a16:creationId xmlns:a16="http://schemas.microsoft.com/office/drawing/2014/main" id="{A84F04A2-02A8-4603-A9E2-1FB7C3DB8EBD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22" name="Text Box 11">
          <a:extLst>
            <a:ext uri="{FF2B5EF4-FFF2-40B4-BE49-F238E27FC236}">
              <a16:creationId xmlns:a16="http://schemas.microsoft.com/office/drawing/2014/main" id="{099DCC28-88CA-4837-A0CB-911FE36E82B4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240</xdr:row>
      <xdr:rowOff>0</xdr:rowOff>
    </xdr:from>
    <xdr:ext cx="0" cy="171450"/>
    <xdr:sp macro="" textlink="">
      <xdr:nvSpPr>
        <xdr:cNvPr id="6823" name="Text Box 10">
          <a:extLst>
            <a:ext uri="{FF2B5EF4-FFF2-40B4-BE49-F238E27FC236}">
              <a16:creationId xmlns:a16="http://schemas.microsoft.com/office/drawing/2014/main" id="{B775BD9A-A4FB-4137-9E42-67A04453A599}"/>
            </a:ext>
          </a:extLst>
        </xdr:cNvPr>
        <xdr:cNvSpPr txBox="1">
          <a:spLocks noChangeArrowheads="1"/>
        </xdr:cNvSpPr>
      </xdr:nvSpPr>
      <xdr:spPr bwMode="auto">
        <a:xfrm>
          <a:off x="1057275" y="9191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68</xdr:row>
      <xdr:rowOff>0</xdr:rowOff>
    </xdr:from>
    <xdr:to>
      <xdr:col>1</xdr:col>
      <xdr:colOff>790575</xdr:colOff>
      <xdr:row>68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76200</xdr:colOff>
      <xdr:row>68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76200</xdr:colOff>
      <xdr:row>68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68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552450</xdr:colOff>
      <xdr:row>67</xdr:row>
      <xdr:rowOff>123825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4478000" y="15868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59</xdr:row>
      <xdr:rowOff>0</xdr:rowOff>
    </xdr:from>
    <xdr:to>
      <xdr:col>1</xdr:col>
      <xdr:colOff>790575</xdr:colOff>
      <xdr:row>59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76200</xdr:colOff>
      <xdr:row>59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56</xdr:row>
      <xdr:rowOff>0</xdr:rowOff>
    </xdr:from>
    <xdr:to>
      <xdr:col>59</xdr:col>
      <xdr:colOff>571500</xdr:colOff>
      <xdr:row>57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56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56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56</xdr:row>
      <xdr:rowOff>0</xdr:rowOff>
    </xdr:from>
    <xdr:to>
      <xdr:col>1</xdr:col>
      <xdr:colOff>790575</xdr:colOff>
      <xdr:row>56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56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F70D6848-E508-4428-9BFC-4547C7C7865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EC6A74CA-049C-4887-974C-020E3BC7DC6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709A159E-DDD8-44C2-98FF-783295736BE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762FB000-1583-4953-B804-73A6AF3E182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954605DE-0702-46A0-A22C-22D6B69885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5531197-AECC-4952-A4A0-71E4FB2D51F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BAAC6258-A9D3-4464-9945-1B4AFBFF486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6EC3EA7C-2EB6-4BE7-8CC2-5D662CC7CFF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B5889CB9-91F1-444C-B91A-8C0B93D844A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D1DA6D74-601E-437A-B4E1-450D093DBA4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A17E4D7B-4BAC-49C0-A753-07FFB17A4912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122F3AEE-C269-4DAC-8C53-E736428252EA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B8E9A5E7-5CB5-4388-A2C6-BB0E3EAFF96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8B0688E3-93F1-4BAC-8C9C-09F008BE415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7CDB2BD-B1E4-4EC8-A027-317ED28107C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8965CF1F-BF8F-4138-8D2E-C6299A383B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3F20CF71-9586-4BAA-A3B1-C216D5E74BB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75E2087E-A34C-4D0C-A271-369B82616DF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A61B9EA8-7AF8-4340-98DB-D7AE3FFAF3E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74D5DDE2-2AFF-4942-B97B-97CB770831B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1E1924FA-92D3-41CE-864F-9957477469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38BE560D-68EF-4F85-A519-B3584E08B5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B6D5AA12-B687-4383-B7E6-6426B8F583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9E8E4AB5-BB6B-4AB4-81BE-055C2C4F021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3FD87729-9A4D-414A-81DF-A124829BF5D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9FE671D4-9C28-441F-8743-60FB31FD10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740E80DD-C8E2-40A0-BA21-2055068FBE6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D625A205-6724-4F91-A3EA-AA3090F97AE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C5C6BC41-2AFA-4B8C-83A3-04875A5FFB6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3B388E8-93F1-41E1-A3D4-022A4FED428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429318CB-2C67-4549-9633-A92EEE8E101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D2B44D88-9000-4AC0-95EC-29E02D92D9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1C48C87D-1F90-4BC0-89EA-CD164753B6F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C622D069-1C6B-4942-9BCE-AA3369CBBE2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A65A78F5-FAFB-4F34-BE43-86C660FAB7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70439CF7-F75C-4510-9AF5-63722917EBC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3C9502B2-9E01-4DD8-9F65-93563AD9448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A0F76F87-CAF8-45C1-A97E-C5146C73F8F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13F61187-1CDE-4185-BA58-1678D3B5E9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76CEFEB0-0EE2-4A4D-B060-744905B79B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C942A621-8A82-46C3-B156-33AF0720317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3FCBA63A-034A-4D09-9647-236243D99DC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F2F2301B-63DF-4570-B784-040F481063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2C306381-4AE0-4861-8569-E1E642DF19A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C97D10BD-1801-4F9C-A2F7-A014ED0F868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6DDD3456-2A05-4800-9917-9D93A9B40D7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5AD4623-4C8D-47D9-8B06-E1E07733DD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1E32E04E-A90B-4CE8-B66F-8D5F9EF9C7D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F1BAECAC-A083-4ECD-8157-66E50ACC3334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7D2C5C66-8960-4544-83B9-9DEA42A861B5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E4B72859-4175-41EF-9358-EE9C1F2ACA7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62618011-E11B-4CB4-AC29-F9674F14D2C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F5941F01-3EA7-48C2-8538-4FC674E4528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525A1097-DACE-4B61-AF99-F975F707158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6C347774-F6A2-41DA-9EBA-383672342716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4F81EC38-CB33-4DB2-94B2-CD33560FEE0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37E1B064-D21C-4124-B194-2F84D5FBDFB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F3B9D7BD-0AA5-4540-91BE-2175D6AE2DE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FF090714-9B8D-4BBE-9395-504B2EAF99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17A51017-02D8-4AF7-A567-BF9EC4E59D1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38E88800-E153-4317-8816-701B38820F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AE9A07F6-3906-4E98-B90A-7D301426043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DA981CEC-1B08-4EE7-A554-B2CD1AC0B97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28266C57-9EA8-4F4E-BB1F-B72241EFDE6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A6D46C27-7722-4A89-9DCA-49CFCC912F9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7CDACCA-4D01-4781-ABC2-F6FCEB0991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C2E95E76-B9F0-440E-9597-D9A331A4C0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BF2422E-3DD8-42F4-9AE2-CC64E32B597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2B6257C2-AABE-4DF2-AA38-78D698F92AA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7680D8F6-2E15-4A93-B2BA-1E18A3DDECA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8711CA25-370C-4FC5-881D-B363DE536B6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79768661-A178-46A6-A077-F8FA1634D38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3F48CB0D-6D47-43E4-AB31-5CB33BC1A3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175F9270-CD7B-4BCD-8399-F9862B23C97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D3BA75B8-6833-41B5-93F0-08D6D86DC1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B86DC479-B3C6-407B-9F2C-2CD815F354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56DE7C5C-4FDC-42E8-A32A-367EB07920D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4B05F48A-2DD0-4CAA-B758-F0D9E192643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8D01C94-3E05-4259-B77A-B4F57802B41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60AF4F84-BF9A-45EB-AC33-31A56E99ECF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55F8429B-3C53-41BE-B4F3-EE9597B9B93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862A5B2D-E486-4D50-8FD7-4D3DF31CA71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10ADDDC6-AC02-4AE3-98B2-EE986F29A17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367B3886-59DA-442B-A5BA-51252501E99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D59F54FB-EDF5-45DE-9514-8B2780E3693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1B794FC9-C2D1-4768-907D-4A56DE8AEA0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2ACB4BD-9E88-44D3-9E55-BD4E12A119B1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2DF5640C-B9D8-4171-AC0E-199EB1381860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244CA12A-FDF0-42EB-8A2E-06209A718ED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CEC9A58B-8DAD-4A21-B8C1-BE078C00A7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BED0CFFE-EC9F-4286-A15F-1C24756D6A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D4647EA4-E6F2-4498-8ABC-B862819AB22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85B3E653-8E4C-4B08-85FF-68850E2A0768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E97AE9B7-CA4A-495E-B08F-772278BBF2BF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2A338F9A-6928-4F70-9438-B2BE95B40B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A331376-56A6-4994-BFEC-0002E9D8AE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AD937ED0-54B3-4FAA-BB1F-97226AE93B4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94FD8CBC-C60A-4808-AE91-4B9B1160183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47B481F3-E903-4669-9F0C-ECB575E713A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40A37187-8228-4F46-851C-E08C8CDCD9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94362D61-8EF4-4BF7-8C7F-F4CA630F953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99ABB2B8-61F1-4BD8-8AE8-9E6194C0D98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4120D499-FD49-43DD-A954-A3281769792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9CC32D9-66BA-4B04-ADED-3BAAF0723BA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9246DC63-8A79-41B4-BC46-41B8EAE1AAC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B360F7E7-1F74-40F8-BF5E-7BFD1168A8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D874CBAF-F32A-4828-B6E1-CAFD08E468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DF2A34FC-A72F-4378-B837-8A89D25545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D729CAEE-419E-4333-9C45-B2499F0241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5125559-66EE-4E23-8681-5D319369585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51B6B6B1-1AD9-4D9A-BA7E-FD2227BAC15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78039CE9-8045-4F81-818C-A5BF4C5555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16E6B383-FD71-470F-AEBF-D8B1439A10F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4B243DAA-9B64-46C0-8003-CF493482A1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2E9E1F37-1FF2-40A3-A2CB-E6331DDB986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21ACA6D1-213C-49CB-9465-02955B7446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97514B80-DF14-4465-83E8-779DCC2F71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1DA6EC64-C38E-4647-8FB0-2EE289A9F47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D54B58-14DE-4F49-8330-92696B81052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D28B7023-E5AF-499B-A2DB-1FCE7AE934E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BB48CF26-9D5B-4B36-A679-A54A5EF8BBA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2CBA9E2-5520-437C-9C83-1147988842F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A269D110-043F-444B-AA39-0A484E30AF0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6B5F0E3F-8DA9-4E31-8081-33A190342E2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C82A5D6D-B975-4836-8217-9B237A1BF7F4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4FD97C9E-5C70-4C34-B9C0-EF80C7F140FA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51DD099-B02B-4A73-9814-81F046C7A37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184FA452-735A-4F93-98E8-6C18B216A2D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2722845A-0683-4FC9-ABB5-F5B31AA826D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A1B22C41-4BA8-43BE-A03D-B735E23F66F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A559EDD2-DDB3-43C4-859C-693FE59E3E56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DE7F9B4A-8AF5-473C-8A5B-C43054BD0B3E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E6B7E3A8-B2AF-461B-B757-C97C7AF760B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BC3A6B9C-2F27-4245-97E2-6AB8BE1CD3A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7D9B68C4-9240-4D73-9F5A-76C1CE71715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299A2FA3-2E66-46FE-A6BE-6A7609EBBA5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1B476295-A25D-4F03-B80F-B3440364FF1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371EE493-CDF5-4247-9106-6165347E60F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7A5C9269-B967-4633-89CE-D8A86B1E21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79D6179A-6DAC-4B9C-B4B0-97A695ED7EC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5C7269DB-2F8C-4A02-91DC-55CBDC8872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721987C6-0869-4A51-9F01-455EBD83422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57256573-2940-482C-87CB-62B7A202A79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2FFF6735-DE19-44FB-9FFB-086721E866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8BF89428-3927-46C5-8B33-11251FE7054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AB6ED7F6-5955-4F70-AE88-5321FF947C7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70B71C8E-69D6-4C82-8C90-ADB4E246FD9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CD9916B4-6E70-45C2-BC64-7F366E353F5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97BA1E0A-AE02-4D25-8C3D-B2351E5839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702AAC4-7152-4060-B1B0-F61341C9FFC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1C85C705-0429-4630-8312-0D9E8750FA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7C8FAE41-E094-48CA-8D16-87728CDB3AE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6C73F08C-3CAD-4955-AA9D-52F43C4FC12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AB0611DF-D105-4894-8D4F-7825F0435C7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43C3820D-8E97-48D1-BB36-E93BE6E60F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9857EB1F-2F20-4EB7-A135-A6A88FF3E22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25E83388-E3AB-43EA-8C8A-314445986FE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42A666B1-00E4-4A63-A5D0-122DD77EF25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E4C4BBB2-7F5E-4019-9E04-80CAA897F56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6AA04B54-58FD-4880-B963-5DF5DA9A77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C196F494-96D4-4E68-8239-5963D969589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492FD9DA-2291-4CF3-88E1-8DAE2B3C3B4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1AAE6D60-0452-4821-B7C8-493740C423A7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CE69FE0C-9464-4BAF-A5C3-61D1FF1B920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319DBF68-6929-4881-96C9-C8AC71DA1FD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AF2CFE6E-B3A3-4B85-9848-054EB681BA1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557964F1-7EAE-45FD-B9AF-7F0A58CDD03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A1068ED-717E-4BB4-99B2-C1AED6F249A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8F6A0743-B5C6-4F6C-A62D-E73C89579CA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80315671-34E9-416E-8671-5BF382CDE0C7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6A8098C8-D0DE-4B6F-AFD4-8663DAE9CC1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886D13CA-5A1A-48E3-B54A-31AB436417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4BA8A1A1-8B7C-4FE6-A881-6BE6DDD5601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1AD0165B-2EE1-483E-AC1A-34EFD7EAD2B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A702589D-7319-4886-8205-1340B9DE74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C0B9A677-2A04-438C-928A-A3ECBC501B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72FF4357-3671-4A44-9C30-E614F97D4AC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D77AC9DC-922B-4C45-91A0-3E1DF75E5B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4AF4F9F6-354B-46E4-961F-243559E61C2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93129E47-AFC5-4DB4-B57B-8BD5760A5CF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F7BA96C2-97F2-4E07-B053-7622F18CB46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24D3A203-EB87-4365-BF11-675D4229335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696C20DC-65ED-4442-AB64-160DB79B299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9EE4FBF-C8AB-42D0-9F92-31C483DDE56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2F1490F4-7E56-43CA-B547-F0F6D25400F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66124723-4074-4EFD-9109-2D1E28B275A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1FE2D078-5F75-43B7-BF03-8A404A14601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E3621F44-DFE7-4D75-99E0-D8FF652F154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A5330092-CEA8-4625-A0EB-33771A5919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3F526248-D517-485B-9AC4-D23868C0A7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B5C71CF1-BE47-4B0C-A7FE-A574E56C78D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F1451B24-9A7E-4705-AD2E-B7F81EC951E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716AA979-0CE4-462C-B27C-29558DE2699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F085081E-6A40-4C12-A2EA-A6AD73D43BE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DE95974F-7A5E-4397-B756-5250D5FE8B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614EF9AB-986C-4E81-B96A-99B80FD43B6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BE1364CB-4098-4E64-9948-6AFAEFBEBB3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14898E71-D655-4180-94D4-0669F8309CF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D2F63089-3FA0-4CC5-B60A-9264EEC091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7B1C34DB-CF84-4E3F-B3F7-0FD9EBF2E80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40DDD179-B039-44F1-AE21-4CDFC70023E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F78E9B70-1DC4-4377-A227-8D138AF2D5BD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5DD9282F-81F3-463F-A983-28C4FBC4D5F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E0D9A0BF-78B4-440A-9ABC-ACF26E27E9F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3D956B9A-7711-4067-82C4-C57FB9C30D9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18F0A314-88F0-4E6F-A984-C509268591C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F7472930-1659-4659-983F-CC42AE61D01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78F7B8EE-C751-4DC7-8FF8-27F75FFB59B5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BC71EFB6-808F-4FE5-8C29-87EB0B347F7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76A2205F-1BFA-4E2C-ADA2-C01BCE334FD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D7D80CEC-D4E8-476E-A4A6-1A37F21CCA2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7FB18441-ADC5-4136-A263-188983FB2F4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D1744318-D59B-43BC-BDDF-4FE2E87CAD8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660561D9-CDC7-47B2-8F38-47C6A6175A8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5F1D6A59-88FD-4B50-A467-77BDCE453F3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225E6EC3-633A-4827-A5DA-950C103D98B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849A1DDD-4CAF-4955-905E-EE5A832E51A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4AC23DCD-0CC9-425A-A3A8-C3DCFE4CF5C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DF1FCC92-D8DA-4F0A-AB9A-298E0246A72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69426C42-CB1F-4514-87C8-BA353C5A2D4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5B049B24-13F5-495B-87E4-981507901B0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CE66B9AA-6B7F-4572-AAE2-DCFACEEDD12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D7FD430C-F97B-4033-9365-4E8F944DFE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C9569648-9D13-4F67-93D9-A42D1CEA5F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8E52374-10F7-41C4-8AC9-3323BA9978A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67B1559A-C19C-4C7F-97A1-B12D208C5A8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4E23331E-BCE2-4892-AEB9-CD94A635400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35EB0332-093E-4BAE-BBDF-D8049E82E39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6CA2934A-4647-468F-B50F-790003CA1A2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7509FFDF-5938-4FE6-8618-18087820CC2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18233E0B-DE59-4762-BE96-387C84803C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452CB22A-3B7E-47DD-AED1-0049A4C5AD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E4D11011-EDFB-4E6F-A220-B275BA9CB7B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F3A9CCF8-31C8-4806-BD32-87FA241B53A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F78C3D8A-EDA5-4156-812A-BB0B5596E9C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6432161B-4F57-4516-A153-5AC1503B54E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AB318C5B-AAFD-425F-A85E-4667AF70DA5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15EB473A-7840-434A-8981-964246CDEB8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F5EB40CC-E9AC-4807-BBD5-17945F0A9C46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5A3BD24C-5768-49B3-87CB-432B89A70E8E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F7488409-932C-4D7F-9CEC-B25321FDBEB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10CFC010-6AE2-49F0-8F5D-3A314FB8AC7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E7E3E86B-F6DC-4F5C-A244-9BE6C390BFFD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1BEA3335-8C6A-49DC-B83E-CA1D3265DB0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F5CC3F02-F59F-4EAE-91B4-D74464BE9002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DC297043-6C1D-4258-AAE1-612A305BC847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7FA88C63-6824-4924-8DC5-5943B620298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21FAEC54-549B-410A-BE15-27F7C682728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2715166D-9E4B-4088-B370-1087C8B8308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18C9C0F8-8337-45DD-97F4-7C4DD5044B3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B5C179DE-A99D-4EF8-8502-C45141C278E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5977662C-832B-4EF7-A394-48166962A0B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CDF06B08-B591-4FF4-B0A8-A27CDAB7D76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B4172981-7598-44D9-B47F-4A18CE39A8D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255AF7EC-EE8C-4C50-A8FE-050689F1B0E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10086AAE-34C4-4C23-8AA3-0135DB0E818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54D7FCD4-5C8C-406A-BCF2-D4684ED5625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62CFAB7D-6840-489A-96C8-4AD32463CCE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A6A7A387-A4C3-4C73-9EF8-13739EFB77B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9193AD7C-AD4C-465A-B975-AFF94DAECEC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4B1B15C5-B155-4BB8-B288-59C27160435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629C04C7-26A2-4EB2-973E-F041FFC874E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C872AA7-748D-4DA1-BD84-19041933F57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A0A2B33F-5A5F-4CAC-B9D8-D3B03FB0D6D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4C5A366D-7646-47E5-A66D-CFA4F4BFD6B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485D91E8-2FA2-4901-978A-FD8893B1837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6F6CD791-DAFA-4626-8AC6-9BA157999A0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9A76379-2494-4FF8-BE06-DDB708398A5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DFCB6FD0-D0D5-4905-8CBC-EA6EEDCCF50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E098BC4-0227-40C7-8107-10DF2576BBC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F36C6A80-48B9-41FB-8F06-0F4BA304609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3BA21E2D-45B0-40B4-87B7-89253EF0B51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B767CB70-CCBD-42DC-B81D-546085D3C11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A6D84947-1DBF-4733-8263-ABBA99B53D5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3464AAAD-DEC7-4A89-946A-3B4D8F4EB67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BE37CF60-3128-487E-BA46-7573053DB6FE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FC3D2C8-552A-4CE3-940B-A19990EE421D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50819EB0-8223-414E-AE18-5EEEE7F9BC69}"/>
            </a:ext>
          </a:extLst>
        </xdr:cNvPr>
        <xdr:cNvSpPr txBox="1">
          <a:spLocks noChangeArrowheads="1"/>
        </xdr:cNvSpPr>
      </xdr:nvSpPr>
      <xdr:spPr bwMode="auto">
        <a:xfrm>
          <a:off x="1057275" y="170116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D0DB5F5A-D4BF-4307-AA53-3FFD212FAF9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A6EB2F5D-0AA1-4D08-AC86-011BB8958CBF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A4CEEA2D-183A-4926-B5BD-F581432EB9E8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3FC3F17-967E-4FE2-9E18-BF5C9D55AB62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2E5C16EE-041D-4B48-81A7-8444F273F4A8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E5C3218B-E5CE-46AA-B904-2AF576EC5FBD}"/>
            </a:ext>
          </a:extLst>
        </xdr:cNvPr>
        <xdr:cNvSpPr txBox="1">
          <a:spLocks noChangeArrowheads="1"/>
        </xdr:cNvSpPr>
      </xdr:nvSpPr>
      <xdr:spPr bwMode="auto">
        <a:xfrm>
          <a:off x="4667250" y="170116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ED6422CC-975F-4C8A-97E9-9FEC27F8CBBA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6E3C1DFA-FCA0-421F-A215-957A5E55B6A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CF74C97C-AA97-48F1-9B73-A40BE08B75E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F7A20442-C34A-4410-870B-5A97F34DA78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D8714C9F-FB18-464A-A242-BD3A6849D8C9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F9271A95-EBBF-4E30-9DDA-852848D634F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370111F1-79EC-4B79-895F-0D0F618057A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561D61B1-7DEA-4232-AC5A-B50B1F69395C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27DE5123-711A-4E1E-B0E3-3572A9ECEC13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50C8739C-EE23-45AE-9713-AA4239C523F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68959CE7-C197-4C9F-86EE-BE7CF1D262B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CE9A24AD-E7F2-4DA3-8597-012BAF34C7E4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562467F8-2F67-4E03-9A6E-34D627847447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F5816637-59D5-49D8-8A29-5CE5FF94E450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62573D0A-82FC-4BCA-B7FB-DCC5D5B17CD1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5ED523D0-359E-4B51-AB60-F23CB1B63525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16018BA-A703-4E80-8B1D-63693DAFE94B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DAE7C92D-09B6-4A17-9718-47E3387CCF2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245CA4D8-1048-4953-AAD2-03B8390AD646}"/>
            </a:ext>
          </a:extLst>
        </xdr:cNvPr>
        <xdr:cNvSpPr txBox="1">
          <a:spLocks noChangeArrowheads="1"/>
        </xdr:cNvSpPr>
      </xdr:nvSpPr>
      <xdr:spPr bwMode="auto">
        <a:xfrm>
          <a:off x="4057650" y="1701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65</xdr:row>
      <xdr:rowOff>0</xdr:rowOff>
    </xdr:from>
    <xdr:to>
      <xdr:col>59</xdr:col>
      <xdr:colOff>571500</xdr:colOff>
      <xdr:row>68</xdr:row>
      <xdr:rowOff>66675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426F1EBF-5566-41D0-95F9-038A78E66B19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163925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463E11EB-CC37-4A2D-979F-EEB05F5831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4330E2A2-95FA-4A99-885B-B5ACC03C2C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3F820FB3-6E20-44E9-A1EF-27F6EFA083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10DE2EC-4EB8-4279-A632-A7333CB525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F15BA5D5-5627-4AA1-B488-19F3577B38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F1A2C57C-D67A-4E51-BAAF-2DD55F303C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3D20C20D-6B0D-49AD-8841-930B075F04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621FCCE6-B749-4680-820E-D37E647CD2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65068F9E-82CC-4D89-BD0F-E35F4CA0DC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CFC0BD89-4EA4-4A75-9AD2-17E757F71B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6BC5CED5-AC30-472A-8D08-434FE82A0F9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C112A721-B3E4-4645-A571-31A47D6382C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87984529-54BD-4B0E-AE56-2B5FCC41AE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687FC503-CFEF-4774-82DC-C2038FFD85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36A0FE21-894F-4D5F-AD6D-A9D8807F1B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13B3AE57-C9CD-47D8-B507-8965A7CFB4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D4B9FFDA-5E93-444B-9AA3-F4CF8C11D119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51359874-0EB1-4017-921F-47B592C76C5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6F90C91B-B12D-48FB-AD8A-7D863872E6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6F6227B8-35D5-4A1C-A63E-C4C6B9CB2C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1A3D1F3-C199-4CA3-A2AA-FB3D5536ED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AACEF634-E8BA-4094-911B-452BF1A761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BF5BB65A-1EE1-4219-9E0A-909D5B09C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42AF516A-F897-419B-92B1-A6699C283A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17F26898-716F-4DB4-817F-D430AB44B6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3203B893-CD01-4823-AA74-43ABB1D4FE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163E0ED4-58DF-48F6-8634-E5CE290A89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CA798DE7-CB84-492B-BD34-711EB8D294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16D5DCD8-48BA-41A4-96A9-EDC9256341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13643077-D667-44A2-9247-F41EC7D629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E4A5D245-DF65-422A-B170-5342D344B6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E2F597AE-3567-46D6-9926-9DAF6E708A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482ECA2C-7E54-4B3D-A255-5975B22BBC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6347A910-1D9A-42BC-8A85-25DB24D7AB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9F79A74B-01C8-4724-B8EA-28B49FE2C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ECA17AB3-EE5E-4979-9BAB-6EE11ED6E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1D9DB1AA-D9CD-4869-818E-C44424FE32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1E9A313A-A424-499B-A841-47C828E2EE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FCA46AF6-452F-453D-A21C-A75FECCED8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3D0ED6C1-5F49-423D-B8D3-8E9FBDE27E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B78C19BD-4EC0-4B38-ADEB-EC41EB410C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E192D428-CCC1-4745-A222-3909523755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F052D548-5BB7-4CED-B3C4-3AD71949C3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7B75F3E-B9C6-4614-B6D7-4803F85E06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BCDD3029-9287-4A2F-85DB-E1CB18E0B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A8C655ED-0FA5-482B-97A7-B763701CC4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F55CAF51-C36C-49D8-92BD-12A6A2CD6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946FC17-A77A-45DE-A1AA-1BD47A055F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D5138788-753E-4CCF-873C-296DC1A970E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EB423E00-3587-40EC-8CD7-35CA382EBA4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C721E536-F995-4F7D-AD84-A8DC0867B3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2157C03E-5F76-4313-A5D7-A88F9D42E9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6AC90DA-899F-4AA6-A538-C5FB1B954C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353DAD20-2B14-4D1C-BA16-927E0AF582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AE29BF53-61E5-4E5E-9B54-2BF0BED000C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91FCC1B8-96E4-4CFD-8D5A-B4EBBB8A37A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E90E87C-976F-44CF-B2D9-0EC632559D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DB9C1D92-791E-4C6E-82A8-D3A90C94E7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FCA7E92-A7D5-4471-B499-9B094514A0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7862DBE7-3111-462E-934C-758BD51665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A42DFDC8-D5CC-4F53-9F8F-9B32526ED9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37D573B2-A18D-4FA2-9786-4D30ED80C9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90772FA2-A892-4125-A0A8-7FF61FDF1E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4264F7D7-588D-46CC-A0CE-C2BD3D1069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80308AAD-AB25-4DC9-A24F-9BCEFA1574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5C964215-426A-432D-B820-BA2B897A7D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818713BA-6550-48DE-87CB-6D0DCAE67B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8A47E29B-DD46-4167-91F2-754FBCA149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62AA33F5-618D-4977-8E5E-10ED35D16A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3DA780B0-A1B0-43DC-AFB6-297EDDCF61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A073462-6015-4F9E-9864-5B005E940B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1D4A7777-A4BB-4B21-9C2C-C11157E9A3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1E892F3A-9EE2-4642-9EC7-A87D3E6F44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3A00B720-1E8A-4F15-ABB2-01146B0109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8B2A12A8-94D4-40B6-A6AE-8064C210F3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8AF5DA9D-B8E2-437C-8AE1-10BF7DDE32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6E55AEA9-DAAC-4E22-8F17-A4FADDB20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1FB32090-E9D5-4CF8-BA35-B538FF3995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8B579033-F8D2-4CB0-8F84-EC09911A61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F42FFF21-FEDA-44ED-B801-5BAA883ACC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F91EF34-2A0A-4BA4-8513-CF7E54661B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621B15EF-82F8-4E73-8924-DBA5D620DE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BF24D0C9-2FD2-4E2D-AF34-2FFC9C0FFA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FDCBB986-F37D-4B94-8E1B-C12878D072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E25497E8-13B4-4C86-9C0C-86CEFE6AA4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CCBA2F5A-6CD5-4765-9D1A-56100BCECA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49D85303-FBE5-48DE-88E3-7F69AB4370F1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338CB27F-9B32-4C3C-84AF-AF6505B8E02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DA6F4B62-5166-4357-940E-FD189A2471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1C9FBE99-AD89-4C0A-8985-1FC2840FE8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1EC40ED1-6806-4BBD-9E44-13CFCAFC38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E667C0E7-1CDE-4B1E-852F-EE3A8B7FE9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AC7E36D5-98DB-40A7-835D-8B46C928A52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CF5B3C36-B32A-400C-80AF-9739CD6FDF7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47CCF5E3-AA60-4C77-A90A-7698DB21DC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4B4DF628-4663-4256-A07B-103668A77F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124519E3-479D-4000-91BF-8369D4B3C3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97478FEC-DDE4-4DE9-B79E-3DFD243020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3BA4B232-AE3A-491E-B1E6-06AB246C56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3AC40AEC-9790-474E-98A5-80E765E0FA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212F74DF-ED90-4822-9D28-258323B4F9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7D9157CD-B727-4021-9074-89C6C29BB6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4B648729-6DF2-40E5-8F73-BD4AD97A73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5846EFA0-5DCA-4553-B969-65966B4711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E8C8214B-466E-4A79-ACE1-D46D7FEF4E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4CCD2473-D97E-41FE-8792-E62106B593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75970A22-71E2-41A2-866B-77782A72B1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5E6C486F-EFFB-42B8-952C-9C1642C4AE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50D83AA3-77A3-430A-AF9F-14231BB7F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690AD1B0-6A23-4060-93B3-179D2997C2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C0B97908-2C14-4601-AEA0-38935992B4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2B365F27-E756-453A-B6EB-3DD4D78532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A13CFE-0525-4133-A324-9C1EEA2907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F455BD1-CA91-4855-91F1-EC0E7058D0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AFB624E0-8169-4F7D-9C33-FD0FB073A7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EF48727B-668A-4E90-A045-9AEB235EC9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7CD9E851-3A5B-44DE-AD97-13BC31B7BE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1FE6B0DD-B86E-4F5A-9E03-D79D4CC58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86D6E439-3D68-4438-8AC9-64B3AF3444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F0BCA554-4B90-49B5-A5CF-1E7A6AFCB9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956E39CB-2286-4790-A884-E420B4CC63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5E04AB1F-A061-45C2-8BF8-82EFB16725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E2884DEA-8446-427B-BBA6-196DE65469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F3918DDD-BDB1-4C94-A4F8-615C4DA5A2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FFD13569-ABC6-4DDA-9717-CF81C749888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BAECBAAC-13EF-43D9-8178-F8A64BC3E8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9CD3E49D-AE0A-4BE7-A8C4-7AD8DD668B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32C0A1A8-A3D6-46F5-8C0F-E044236865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FD4B9007-E1AE-451C-BB60-B967575FE8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608BBC94-051B-4E47-992E-647FE20F9E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D1E0695D-2FB4-4FAD-8C34-A4C74DA9A7B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7C40BCB1-9797-4AAC-8902-43EF3C75451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63B63210-44ED-456D-9A2D-0A886122E9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DF707087-2CFE-4017-94DE-0C343FEDF5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21E4957-FB21-4953-81B7-44007ABBA4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5E5DF41F-93FF-40D3-8843-BD9C78CDF0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C9ED8001-2F7B-4CC6-97D2-D27E5EA345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942DB99F-42FE-4409-8B99-FC24941BE7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8CCB80B9-C72E-4B38-9E47-3506A59254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D7CBFA7-24EE-4A51-9F88-F6D5FC8A80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629A6321-F753-4DB0-9FE2-9953F27D4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16210936-11FF-4DF5-B4D3-E35420F971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9C6CA1F6-2E4B-4522-9D8C-15470B72A2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DBA71E44-BEAE-400C-A4B8-E5D98DBF53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94E8E5BF-B121-4C70-B0F5-3242A85719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BB8B3FEF-9C78-48E6-9F58-47B5581677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7E8FBA78-B375-4AD7-AEED-7B399E382A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81859E15-523A-4E7B-AC55-DA43B7C4E7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50477D57-F9F9-4C85-A6EC-3592E468DA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85B6F7A4-F571-42F5-95D9-718482E4E9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BE25DE5A-B67D-457F-AFE6-97DFA62CB1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C761D5F9-2741-415B-AE7D-06CAC106EB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CB0DDD6C-60BF-490E-BB95-23A8D25DEB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20CBFD69-CA15-4DBB-A34D-69DC164A88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DB95D8D4-D811-4EC5-8A63-A83EA43378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EE1D21F7-E2B6-42AF-8EDD-B16F6D6A68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491077FF-4528-41DC-A403-5F50A32112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85484971-0727-4D86-933F-787525F89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1A14F38-BDC4-4B59-884B-321E40DC4E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4B8C59D1-C5ED-42F3-9A82-5B48ED3CB7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CEC6D6D-DEA4-4F70-B6C0-FE9115B34D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9B60145B-AE90-4582-9858-42DC056958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E192B58F-8568-4F05-A235-7438DE44F2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71874BCC-D939-4F0B-B3B7-14BA4744B0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DBC7BFCE-8196-46D7-815F-804EA4910F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7DB2B55-4638-4149-A691-E6C1EBFA6A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9978AF96-67AC-40FF-9A43-9D94C81D06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8FB538DC-A7B1-429D-8F51-1E3093E380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F1F738DB-4E21-4C26-A069-A1EE87263A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F6CB5F3-AEE2-4E7B-85F3-82DC33250C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25CD2FE1-F412-4135-9B8F-66074FD137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3952724F-290F-4450-94CA-83BF3ED244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C8703DA4-A201-453F-A6AC-1CFD2574E3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8ED0BC78-ADB8-4708-81BF-5C513A9B1F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4227F1B5-7104-4359-A13D-318F50911C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816B9B08-6DB0-433D-85B0-48280DE72B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59A38C2D-9594-4F33-B185-0A2BB6CA022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87939BDC-321D-4126-85E1-CA63139587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86EFEF06-A9A5-4A3A-BE09-529F317093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E8CDE24-96B8-455A-9884-DD573B729F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6E0E90D3-0641-47A7-A4AF-4A453B99E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6F646EBB-858A-4926-89B7-C2019769A0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86042287-C393-4B82-88CA-4245DD1EF4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7D156E17-F776-4D66-99AC-9841EF913B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85DBD014-2E30-4BDA-9074-E3E526506D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5D56BDD3-1392-4969-875E-BF04B9F856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FE9C1CB7-4B33-4598-BE94-0B0F667664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18569474-DABB-48F9-8632-3B7F30BF64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DBEDC057-7B1D-434F-8149-D8DA3CF6C3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513DA440-ACFD-4974-B4A8-ADF8C83D5C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6641088D-7091-4E18-BCE5-DC3D2BA7B8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627BC326-E4B8-40B6-BDB2-D95746C74B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7FE83612-2C1B-4908-BAEB-91E9EAD14D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BC7E3739-FDBB-4651-B1ED-40BEB94CE9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9020E77B-F37E-4B8E-9419-EC041F12B8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CDBAE6CE-27E3-42E9-8EAB-4DA567B87E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CD6592B2-FFE2-4129-9341-8A194DF68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2FA4B1D9-9C26-445B-BEAA-197818170F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292516C5-BE6C-4B8B-A458-17AF415C3F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F553F1B8-BEF4-49FD-A560-F44FE700B4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18B1E1BE-383B-482F-9C79-4879CCCBA1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EC05B58-04D8-46F8-9C15-C70E8CE48C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41C4CA9B-747B-4389-8028-9758890F00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2DC41264-6EEB-4003-B0B2-5AC98E7960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5F912D37-E8FC-4EAE-8944-86A7B7C9B8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1A5FF180-5633-4DB8-8012-C1073EDF4D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68B0C8-0275-4707-8056-CC255B5B04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CE13E3C4-1F98-45F9-A62D-7FFD0148B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F4449F3F-8DD5-4C80-ADDE-C3F7E09B20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94021C69-CE9F-4FE4-A0FF-0F0B7C1F46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47529F46-FDF5-4940-A348-9916C69B49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6F0F3AD9-AE19-4A83-B908-7AFECE62A4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44C63624-C41D-43D7-A4C5-BD80F26E23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D3943F6C-9F61-4DA1-A718-AB312A67FA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FC411506-1CCA-461B-B9A3-6D3881CECF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C27CCF0F-EB8F-4AF7-B777-6C46BC62A9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126B316-BA6F-4E53-9327-8C59B0004B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F2EAC648-8C41-4F9A-8424-0CC6E413A3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EFAC5517-B408-43D4-A724-063C8F6B96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45AE7C68-968E-4986-B1F4-43E931C57D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CE627F79-CAEA-4377-B5DF-1C62027865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9F0224D2-87FB-45A9-81A6-83811384A2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241A3421-0327-4E56-B59A-3B52D3CE62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1D9135FA-55FB-46F6-9DFF-373E79246D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1969BAA7-0FC1-4D94-9AAA-F1774197D6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2EABF798-D193-4B7F-98C0-6C7077A437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7AE07BCE-8EC8-4E48-87DD-5C6BB9CAC1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7C955466-89D6-4FFE-9815-75AC16E826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898CA030-B099-4EC7-A8CE-77A870386B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198827D-4B69-4C10-81FB-1723964FB3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403818CC-7827-4D93-95D4-74D61F69F8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57251E4F-3E74-489F-9D91-3D7A8CD8B4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07899E57-18A8-43E2-9C57-1B28DCF3BC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0061AE28-41EE-4E4C-B000-CFBE651A72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19DF191F-8BA4-4FB3-9B95-5C394E3862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451D538B-6723-4FED-86AB-87298B33DF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C0C58D68-DA3B-4AAE-A790-85CE9EF860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2CA18471-90CE-4D73-BBDF-D618BA8C0F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0D78D45C-F454-48CE-B42E-4A86C66BBC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B2E69AF1-47A6-4243-8D25-DA8D4B2893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3238A394-641A-420B-BB04-5DA45ECF82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7DB6F6F0-6604-4C7D-8D47-8D7C7176FB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6EBE4A7E-3B4F-4841-9B42-144C16979A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3FC66205-494A-4EF1-937A-23A8885056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DD1205C3-92A9-48A4-B087-758AE8F5B0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7DC936CA-ED19-4CAF-AD13-47FF7A9C35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22A7DAFD-CC8B-4933-9FC8-4EC829BCFE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8777E82B-0F2A-445E-9176-BC38B9C7A7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BCA83138-18FD-4650-859A-1EF55D739D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5729A776-7162-4BE3-B62D-8A5196262D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AC7A89FE-63A8-446B-BE0A-A338A53B90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90304B97-2913-4AC2-B525-E3D03B3657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CDF582A-6916-445E-BF58-C934E2FBA6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69FFD539-C932-4520-94D3-1519B16DD6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DE16622F-E020-4D45-ACBC-1111842C04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0122302-EB00-423A-A363-3E47C41DBA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1B39DA26-B75A-45B3-9EDE-9027A39AC6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A0C41FA1-57EA-4860-A33A-61BCD690A9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B0B45FA3-29DE-45C6-8A6A-6EF189EE69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86BD05F4-F6D3-4484-AD82-706932A402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4C46FBF1-5945-4F1E-B03B-6727C1EABD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9213A8F9-5674-420A-96B2-1C6853A862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4C8B53FD-CFA0-4E94-BC1D-68315C208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9A96E35D-8E03-4D01-B986-E20E65CE94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6D4F9843-0840-45EA-ABF9-5A6FB9D0DF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BC55F484-0DCC-4B54-8C86-51A870F640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6E41E33A-CEF6-4774-A054-9123D6BD82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155A5D67-DC60-4B72-AE01-B2671598D3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0E49C6D2-8766-4342-902F-3C55A20CBA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B6657E0A-FD9D-4419-99DD-ACA8AC5CB7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EF896E62-10AC-4E61-B8D7-17248D2B6A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A3FB2136-3D18-4356-8521-E4B5DE3577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614AC231-0705-4139-BA17-164CDD4C7F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3CBDB352-BB07-4305-816E-B3120FC696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25C45CC-9B28-4823-A379-4A4B53E67B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1BC82EA7-4140-402B-AB11-A4BBBD899A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F99B1568-5702-4459-AAE2-5C23099276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268A7798-DE38-4412-810A-B5F2702F28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26A9D5BA-C96B-48D5-BE78-E20CABF5A5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08AD4FAF-F2EE-4A75-998A-9FB12C5C66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9E6D490D-AB97-4D4E-89F5-4A1AE83687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B8DDB69C-80B3-4B7C-A27E-049DC8405E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04D3F4A4-FBF1-4CD1-80AB-43AFC4A335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BBAB5F3B-EC9A-4770-8C03-0945161BED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C9B24047-1660-454F-A0C7-5CCAAFAC22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C0DAEDB0-26C4-4228-B35A-B65C5A31CD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569522B1-A085-4C4C-A61B-1D5BB20E3A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F2C669FB-2CCC-47B8-9479-62D08BC54A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6BCC0236-9E57-4786-B5A2-95AFB95CB2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409F435-AA79-44D7-9C1A-64365E59CD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78824B2C-7182-4A9D-9D5F-86DD8501AD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C329A55E-9075-4C90-995C-FA3A0185D2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602937C8-CF73-41EF-9920-BCDB37EEC1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18A56493-486F-43AD-86AB-E67B603601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2EA644E-0B97-4973-9E2C-9D13C39A4F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6CC6FB93-1F0F-47A5-B67C-AB1390A745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0E01ED3-437C-4139-9BD3-E28F87E0B8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33C0C300-8B47-4790-B4A5-5FEF0C5797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86FC5F94-FC92-488C-8A6A-627EB81BA77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43EE8154-14CA-4E8B-8A28-11A96E99DB8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300BBCD5-A89C-4A7C-BD39-374EBF3431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33B8798C-4CBE-47AE-83FF-9AE293919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FCE6C10B-9D82-46D5-A3DB-326640B83E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61EFD1AA-0C19-4D46-8F29-DEFB9B30DD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7837C246-55D3-4DC0-84EC-605648D1DBFE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564A2B35-5DB9-4A7C-8BD4-F82BA3431B1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A221FAE0-5838-455A-854A-DF3812956F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C9748EA9-E493-4DE5-9A15-047B0E2BE4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EB661EE6-9A41-4033-8704-9F89E206C0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36E4B020-42FD-4E90-837C-8C49CFC30B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EE31A1CF-FC78-4451-8A82-4005CF6EAD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EEF804F4-A4ED-4686-B080-45F32DEDBC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1970C1CA-9AC9-4BD3-A6AC-541EC49F85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420F6CC3-6863-4827-9002-CEA8C5E15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59E217CF-EA9E-48B8-9D1D-17843D4816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552E5AC5-1764-46A4-9C16-0A40AFAFC71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7E55491F-0DCF-4D86-B90E-3198CC9BC3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393B3D44-6EDF-476F-A038-D684F8BB37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BC6E5927-50E8-4815-A63B-13D748716D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5A5FB8D1-AF44-4B61-9BCB-E1C0FF394E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C138D757-4B3B-49D3-8AB2-D1FD24A2DB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3B88FD84-170A-4DFF-95EB-50547F7B98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C9E77E23-CEC1-40C4-9753-73C637ABBAD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D9EFD613-49C4-4124-8495-0E87123F95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67E2EC4D-68CC-4126-BB8E-607A0E20E9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43C77A0A-2FEE-4704-AE90-84F9331BB4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ADBBC99B-4FA1-479A-A065-061EB70578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E4F61BD9-39B9-4A68-BA6B-E4F7427B3B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DDDD195A-5B7D-4692-A837-86B81D050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D924C3AF-EDBC-4871-B220-04335E9D7C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452B06BD-3755-45DE-98CA-98663C89C3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EAA7ACEB-0BA1-4B3B-A884-DF528C432E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F069D5-84D6-4A4F-8038-89835CC2AA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3612B6A9-7CBD-4935-82F2-E8B08452BF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CF53FA22-B0FE-4A18-BDB4-AD4E8D331D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B80BCC08-EA40-47A3-96B2-3F3E628AB7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C1E8C345-88BC-4D6B-AEDE-1CEBD8FFCB7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38114FD1-211A-44F8-8E93-99C9ADE06CB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52A50CBD-C82C-4F95-9913-333535416C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84430656-3975-49E3-8984-C15AC2C07C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C6995ED6-15FE-46F3-A243-EB3024107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480C6B68-ED94-46C7-A3D4-998117AE1B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1928F818-7972-4040-91CA-D79F2905929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ED774816-8690-4918-9CAC-5077FFA46E2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B44075EA-8CDE-48C1-9F64-4139F9D2B5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35880E55-154F-46FA-A9B1-32E270584E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98FB6FAA-B6EB-412E-B9EC-C0A739F30A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EDBA555B-4E98-4BC0-AD6C-EF03396275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6FFCBA25-E998-4E64-A330-47900B147A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D3FA68DD-B43C-4A58-A3EF-FEC5F030BB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6A6D6DAD-60C5-4F14-AF2A-6D75026D70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7973D185-F9AA-4E6F-9982-AB0F2F07BB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7062288B-C913-43CD-8FEC-7DB092EA27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129570FF-5F54-4C28-B38C-25FDC87742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8A762381-C9AC-4FEE-BB5D-14754DD8F8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A10EFA15-2F80-4892-A781-BE0D71E53F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1F5DB694-9DD0-4686-A7D7-2CA970CF1C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AEA7E874-0D9D-4C41-B76E-1DF8146774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180CD8F6-AB7A-4966-BB09-AEF41D9E70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98E42ACD-2139-4C11-AE5B-9E1E3A75EB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F7DE18B2-2B26-487F-A7F9-9AFB2F8F0F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8BEDF94E-713C-463B-A997-A62E3D49E3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E1D4F5E0-A86D-497E-BF74-089EDD95CF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F990FC8F-346D-451B-A177-886F36D6C6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1EAA0FFC-FD96-47B6-92F9-1FE6461CD5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30DFADF4-A257-4A36-8B58-92683A1E41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4F9D968D-B3F2-4866-B598-A4B5C5F562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C5D6E8B1-FD26-4AF7-9ECF-31B60E4599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9A5A09A4-7994-40AD-B415-1A8D741AD0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9E06DAD7-BB8A-4A58-BDF6-ABE47B36A5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CD26F26D-3FBC-41BC-AA0E-A107531F41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1824E3F4-9CCF-4A54-8DAD-DC461B0EEF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FC7BD217-1CE9-4837-BF71-2915B97375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DA52264F-4701-4999-99C2-92AE7AB74E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EB0B6048-1DD6-4651-9FEB-AF583161A2C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4DC18BEF-86B5-4C40-814D-C2678291119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FA279621-D759-4F57-967A-60A5A5B8A0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543E0511-8731-4732-9FD3-DD0D18A398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BA6F1338-C23D-40A4-B934-203CD43A51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6EE6C7C3-8A54-4EA0-BFA0-256A59850B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E51EA144-9AAA-48FF-9FF3-850C1D1CFB7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349F01D-1598-4E75-9E2E-A15A2E7AB8E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CE1C840-1D9A-4587-ABCF-4C90D97780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5C37CEB7-2AF0-42BC-817B-C4C27C1906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2065AA7-4226-4554-8A96-1E4132F95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5CF48719-91E7-4158-8000-A93FC3025E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25B63155-8D9C-4B9F-873B-D9EA088153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896E14EC-7EAE-4A1F-825D-585337CC5F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999EAC26-053B-4344-B1AE-033DCCC227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E67BF509-CB38-41C8-8C25-346643955A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1F906A87-3206-4B57-9615-D025D4168C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9749D2E3-F9AC-477A-950F-24A55645AB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B4B26928-4A09-418A-A885-E5F0C2ABA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5DABD970-A115-4645-8610-0597D40494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E1840E59-E204-4C21-9957-BC452401DB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4544491E-F07A-43F3-8CD0-31855B0E48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391A18F7-D236-4F9F-AE0B-53F551AFAF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91E5917-945A-49A4-B979-51A763BAB7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44EACD06-9B35-44EE-BCC8-9081860F91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1168CE97-F2E9-498C-B535-DDA41EC165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FE263340-B607-4D47-B44E-7B5405BF9F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11E878A4-F3A6-4EE3-99C6-D8E5F0FFB3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EDFCCB23-A032-449D-80C8-69E5DDBB04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14D07341-781D-42C8-A83D-E4C2D8F630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A7328109-A5A5-419E-B4D9-F2A9B67674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7051B862-7401-41B8-9B5C-EC9AA62A43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2A4B46D-AB6E-4299-98BB-55FED26A05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1FEDD4CA-E519-4D9E-B3ED-CE37C9AB97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CE295590-4440-4FBF-9E3C-949AD89799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E17CD864-2F61-47A7-830D-014D53375A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BBE664C5-2E75-4D11-AE78-314F210031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5B54AB5-410D-4DA7-9B56-820029D56C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10AA9BC9-13AE-4331-BC11-9CF40EBBA65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65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7520BF0C-F2CD-4424-B325-9601CAABBDBE}"/>
            </a:ext>
          </a:extLst>
        </xdr:cNvPr>
        <xdr:cNvSpPr txBox="1">
          <a:spLocks noChangeArrowheads="1"/>
        </xdr:cNvSpPr>
      </xdr:nvSpPr>
      <xdr:spPr bwMode="auto">
        <a:xfrm>
          <a:off x="14801850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788EC9D1-C3CC-4C6A-9637-DA927D9EF0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9AFE2641-EA75-4C64-845F-82AB151571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8B53DE00-13AD-4C60-B778-A98E6419A0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B27FC4AC-CA12-4EA2-886C-9EECA59CDA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F945FFB3-B7A0-4086-A842-A4C60987372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14F2FD90-23F2-4EB5-892B-0C6345CDA61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F58290CD-351A-46A0-BB54-7A6179E1CF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5FE41383-7842-4262-BA40-314F15D473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C2DCDA00-8A78-45FC-A4D1-13DF77C65C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68012AB1-0EBE-4951-BFEF-BE75E28736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0C247622-2A06-435C-8D46-A143EC666B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5D7753BF-3455-450F-A4DF-4F28BE4E4A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DFA7EA24-09D3-437F-BAFB-E50A3A58AA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02DDFF57-FE14-4A36-A200-9AFD634D09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EA46A962-05D5-4E4A-AB78-BA1FAC4A6C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289BF3B2-9ACB-4A78-B9E8-491FCC9004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184B2044-009D-450B-95AE-C550E70C27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7727E25B-0D4B-43A0-BC8B-48D3C25E77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503FFC4C-0663-47D8-8DCB-EE8F900ACF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B17B0D90-5601-481F-8638-174C4A0A69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7AFF9BBD-DE55-461A-8A80-DE9B2E03F6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47EB6D90-801C-4B69-9156-1FDBD93991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AD669C40-CFFB-4F15-BBB7-7AE4B70AAC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DC7E2F0E-7003-475E-A371-6418B537B1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ACC22B92-7E9D-4060-A1AB-68800FDB02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5B143772-FEC0-4EFF-A5D6-6D5AA76EFB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AE4DE884-6E51-4568-9757-DE52DEF995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952A2973-9F96-4E49-9AB5-3BFE528737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5EFE21D1-F2B5-49B1-BEBE-0203CAB8BD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4FBD14D5-E4B8-4D98-80D0-71F841A83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EFCD7BA-225D-402F-A87A-4D05E6D6B7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93B0DB65-9426-45F5-8F60-73071781BC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49F32443-45F0-4CAD-B879-36D24125A1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6AA51423-8A54-43DF-AC65-29FFB68F2C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6929E2AA-F3C4-4905-B828-57236D712C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115B5F2A-FAEF-43E6-9028-A55CBC19F7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391A3A61-4CF2-4EAC-9286-656A7E4DB8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01F24F49-4F9C-41D2-BB9B-67F752EC63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228420CB-F4DC-4696-A7BB-22B14B09A8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31A78B71-C093-4837-8D83-FF89B5F848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62BC53B1-1554-4FB9-973C-3BF2AA9036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896B79FD-1B3E-4A15-B1F7-20459F7F6DD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FC69BB5-50FE-4709-8AEE-6FBB1ADCDA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11F8FDE9-41FC-45A4-A2AA-BEB621AAF1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B43916D8-B373-4B78-B0A3-E94A4FE3DC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E02A0F0C-0091-4478-9523-EB3D007F5F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4EEC9AB-5DF5-4E1E-8611-9766605E38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8A175EA8-0847-461F-9738-774AA67675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20405214-420E-40D3-97A1-873312340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EC25981C-D849-4C19-A85A-1610D2B8D6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51E81908-03A0-4306-B4BB-F06D00C2B5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53F0DC1-AFC7-4092-9259-C96EF7EE86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D2D55A70-5D99-479C-8C41-C9E2F8668A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71E0E933-9ADD-48F1-8E4F-8EA27DFF8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EB1ACA60-36E6-4F3C-95E8-08048C8541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791EB66-29FB-4145-97A3-DD98DA3909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16029836-0D8B-43E8-8688-A77045DCD3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9D70B254-BE34-45AD-8EB5-B55A2390BF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63F2A04B-42D2-47BA-8A81-5D61299CDD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95C20DB4-39B0-4AF2-818B-D783946CAB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F897483B-D69E-4111-B278-7EA079C4DC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2B858294-07FA-4E35-813D-BA4D4DF72F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8CF026F4-8EDA-4AF9-8B12-8F8B88805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30B6BEB0-4FB6-46BF-ACA9-6EF269D336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490EC767-C0B1-4B06-8E99-A6EC4DE4E2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E2F5E779-2498-46AB-9D8C-03C29126FC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3904519A-FFB2-4805-B7EA-0E3411FEFB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251EFFAE-376F-4498-9645-5E31F2DA9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DE4AA9D1-3C77-4462-94AD-348972AEE3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921BA4B2-12F5-4D55-A254-346ADEA854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A04B6D75-A2AE-4795-8C6B-2CF4B55565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744C3BE7-0466-4DC4-85A9-273EBEBF80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1BA17225-51D2-4BDD-9D27-84F3FFC355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A279527A-C801-4893-BF88-C0665D193F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ADF74D61-2CEE-4544-9E4F-66DF083D3E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57CF6DD1-EE82-4758-BABE-0C1A5F8BE9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50C84BB6-DB42-4623-81E8-D3C9A981F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3F754C03-88A0-4BE5-9591-4B838D9F7F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B5817F78-53E8-41CD-87DD-556B921FDF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3A40CAFD-A153-47E0-B0EC-9F55584769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5B134AFF-A734-4D64-8C21-2DA6CF59C0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790EEC0E-6EF9-4CEE-82B8-0AAA7BFAC2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62BED9E2-8138-4F52-97A3-8C66435C10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7E8AE09F-1C17-4864-B854-8903D131C0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C28E3970-96D4-4FDD-A21E-F18173F341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AFAE8AEE-2C13-4C46-80DA-62B96C4BF9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6353412D-3A9A-458D-B7C1-715AFF4369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BC0FA48D-AF1B-49DD-82E6-EF27DF0122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915E5CBD-55DA-4013-8DB1-1793394177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87CFA958-DF2F-407B-95DB-9479498675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9951C460-4C75-44B2-BFB8-674C169B67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7FDF7B9B-5E1B-41FB-A69A-47ABD2D7EA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A179870F-9F0D-46B7-8589-0ADF13A2DE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7FA33706-7F52-43BD-A473-37D89FC9BB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1B5952B8-AE53-4EB5-AFEB-BB45BE0873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C121983F-3F97-4E33-8F38-A77E767117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6B18AF8A-91D2-4D3D-96A9-62B37EFF122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2DE4C5B0-131E-4E83-B45C-87DEEAB0CC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DCC1080D-0005-4527-AB00-06D1C6F623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A27E1C01-A56E-4D06-988A-868FB8A2CD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37D75BFE-A7ED-44EF-9667-0CB2DEC6A1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3FE74DDE-6A39-4E86-82B1-B429E15C75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7AAF438D-1F2A-4C8D-96BD-44C065093D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B2A985FE-8528-465B-AF28-D995DABA5C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A720AC0B-9727-44F8-99D4-9B842E060D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8FB04AFF-B7B4-4630-BF13-6D054E714D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FD7A98E8-A301-4425-A62A-C443B5628C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34A25437-AC3D-46E0-94D2-67BE1BCF19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7A48607-30BF-4B90-AA0F-99D1F04AD9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C1165188-7D24-43EB-BFDD-B086002B73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99504B57-4719-4CED-8103-884EB04023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C90186DB-58B7-4634-BA6C-C43310BD89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15036769-E077-45B9-BF05-364A6C065B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BDC57700-6EC0-49D1-95E9-2CD0575CE1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B39E4AF1-1486-4C53-BC41-9BA4E06FDE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B3EA6C24-DBAE-4C19-85C0-84E3D73903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FDCE0EF4-B8E2-4472-A663-26532150DD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96771FF8-4CF5-408F-9033-4AB81357D8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2ACEF77B-774F-4788-BA61-CC53B30CB7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85C69099-661C-4D55-B3F0-FD6ADC46AD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479B2269-DAEE-4166-92D5-C4EBBD6C6A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079FEA2-9D09-4D6B-A413-C22BC017938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82641409-53A9-48A6-B297-FE6328B79C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5B4A39DA-D7A2-4755-9F84-10D97099CA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0DB3B32D-42D4-4737-ACCC-580CCE8D9E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021684C3-35F3-4446-9018-170C76F09E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F99A65D4-F844-445F-89D2-A2E13AFE67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C6BB3B3B-BC19-4D35-BA04-9ECF61B716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406951A2-18F4-41FC-A651-C2D71F9D3B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0EE5244-72E9-4492-9E7E-1D4D527B74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9225A6DC-BCED-44BB-82FC-2E8C0A40FE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018CF0E8-8A1C-43AD-B31D-7A10E8E666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E313AD1F-ACDD-45C6-A7A5-DFF2AE4C13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4C97D6A6-968A-491F-A777-CF2F307E07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CAFA2E9C-7331-479E-85C0-D8F530F987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9F1361A8-F378-4143-8F32-D2FDAEF0ED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BAF1265F-CCCA-44FE-B40F-D1B464EBF9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92CCDE3E-F1F2-4863-9628-2A9CE1FB57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4ADCA3DB-D804-401C-9AA7-D9F9AF76A1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4BB1DCA7-40D8-40CA-8546-DA83B4F400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EE660711-0B9F-4CE8-96C7-37421E2DB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D698513E-7AAE-4629-9B9E-2AB1937E71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6197E540-C260-468D-B183-8A59CED27A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9893CCA1-7CBF-47F9-B4E0-3062D31CED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E4600D67-F4C0-4CE1-96B2-A8FFADFC8C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4BB82126-C5F6-45D4-BAE8-13805C46FD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454AC140-F6AB-46C7-BB57-27FA6A8466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A8C2D06B-5FBF-44AF-8DA9-E8158CA464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F538886D-468A-46D1-8015-76BA0C0A42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D9A9BCA3-31FA-48AD-9823-9E9E3941C4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91F9E6EC-D4CD-47A2-90DF-0E0B419AF0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3849F69-CEBB-45E3-B15C-2CCCCDBFD3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056119A6-C844-455F-B587-B7F32E5211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3BE3F893-84B2-4282-BE75-531F97EC48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6ADA49EE-9610-4AF7-970E-24ABF24A48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4DB7E6CC-742E-4C08-A024-41ACCE555A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332AFCBC-D70A-437E-B7A1-21E1139EF1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46B6D9A6-EB4C-44A2-B631-692F6F0C81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560245A0-4134-43A4-9F99-5EF1BA7A3C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1B945244-D7F2-4858-9552-4E9CD6C2D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8F2021A-D743-4589-9861-361EF996B2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C1740A0-4DE8-4555-9BDB-C604C6F26F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04912BBB-9FCB-4CC2-A31A-C59712CEC9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9577F5EA-D10D-4588-AFC2-26A6A8C50E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39552D7B-381E-4CF7-BEB0-C88FBEAD1D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F0E39224-53C6-4022-8655-14F35FB31E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304B8EDC-CE86-4348-A1E6-67A0CD9076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90B6E1F-2860-45DE-912E-3BA06024E1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82357D7A-AAA8-45A3-98BA-CF1BB0CD7C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8D0867F8-49B0-43E2-8515-EE927A8812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4DF411A-2FC5-429B-9759-5BA4F7E885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72C0953-5CA3-4393-99AE-F4C9C6C48E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CB22F104-F141-4012-BC2B-8E9D74AF4D0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3D88E6AF-891E-4903-B8C5-8DCB50363C13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F0D5866D-7F15-4704-A2E3-5F51816161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9C43C9FE-FD63-415B-A5C2-5DE0427783F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48E6A8C3-2A9C-4273-8B5B-260B9EDF92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D4EAB9A4-5558-4C68-BAD7-496E5A66B0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957BCEA6-FAFE-4C9B-97FB-56E7B96282F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91F45FC4-0BE8-497F-BB00-1590A4A9BBB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304D3B8D-F161-4C5E-B2CE-D554B1F6BB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98BB1444-3575-4AB3-A946-C77503428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EEBD20B6-E9D0-4A3E-BD62-7F68C8A88C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BA5DD758-6694-485E-AE57-215DEEA00A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81FADAC9-E19D-454C-88D8-53087921EA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E5E8B405-C947-43DB-AC11-B54A94C2FC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92D74E1E-88D6-43CE-A7F3-D76BBCD5CC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97A136F0-6DD9-4891-8972-72E847B96D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95304C09-8670-4D60-B46C-1C7BDE4600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CBD9D04F-5C36-4C1E-83D4-ED990F7660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740A2205-1A7B-413F-B814-56EAE53131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C19C6621-4AEB-4A2A-A4B1-166571427F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E69E9DFF-F4C2-484E-812D-9AE8E57FF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D88757E2-AEBD-4BF2-B4D3-83995EE38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ADD9B33A-89C9-4E17-BA44-18CBC9712C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83479C19-3D19-4E96-8D59-485227706D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2321CA43-1500-4539-9A8F-2B6FAE3DE1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8BD4E249-FEA6-4E73-9416-D437A0595D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BB55709E-65A8-428C-B1EB-1372B71185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1438DA2C-74B9-43C6-845C-14F8A0B026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6A1C331B-855A-4ACF-B229-DA893E1A0B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308DAF0C-35F4-4B85-8B4C-7FA13407B1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8274D3CF-ED3B-4845-83DB-7E2771CA72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F494BE45-B15D-44EB-94DE-7CE71909A9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BF1B16D4-94E3-4990-B5BA-932CA9429C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95890249-CE35-47BF-BAE8-F26C527605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011AEB38-B424-46D3-A57F-ACE86742F7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6A135F9E-7455-4877-A781-CBE6D120B5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B7C20C80-581A-4823-8A4B-9150AA6BB3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6BEAC24A-ABB8-4E0E-8878-EA9D65CF99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C11AFC7B-BFA4-4ED4-A11A-F64DFDF41B2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F1FE406F-C8CD-44C8-8D7F-44982905E84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59C83ABD-5EC1-4806-8564-1C2B119670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133ACDD6-F130-4608-B89B-940C96E0E8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007476EC-C246-4858-BC19-6EFFB1F60F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A8E7BB85-9782-4979-870E-02DA388837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5795EDAF-B5B5-4975-8309-22C96E77816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92F35E95-8FBC-489F-B382-C44E1C9BF25A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128150DB-38F6-4724-96F3-93B190B065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184F7AB8-1FD6-4B48-8E8D-913C18EFDE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54144AFE-FBEB-426A-BDFF-FF472C5573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C595D39B-6F31-4D98-922E-8099A00F4D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60BDD3CD-A710-4159-AB08-7266B36601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8CC2B68C-3E06-4D6C-AE08-E54B829AFD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F9BE7781-D1FD-4A3C-84B7-0204A55C5EC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21729D83-CBA7-48CA-9FD1-B14789B22E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0B6DCA7E-BE84-4CD2-8505-3517577D6E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8265AD33-20AB-438A-9F5C-EA3EA1A2F9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9A7446DD-D7A1-4B60-A58B-38C86344C2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4077A47-F58B-4D21-BECB-54E21CC311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0FD4382-E8A9-4464-B33F-35EB36856D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3CF529CA-D979-41E1-AD70-63F1B122BF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CB2376F1-177F-42F5-B2F6-49A258B4AB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FFFB3B58-CA12-40B2-A02E-24F9CFB447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FC8DA1F-447F-4173-9558-0409FEF6BF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A08493B-A304-4B59-B377-A198E78217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028F6554-8D0F-469B-B747-CA3DC22EB2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F6FB0625-A8A4-4D10-AD36-607D312AC30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8E438EDD-64BA-4FC2-9DF3-0BD7011B5B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1810E058-D5F9-421F-B3B6-B6BF911686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ACBF5637-EBE4-4501-B4CB-F9A686F157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EB75C153-5D09-49E4-81A4-B95FB76CA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5F57A271-3889-4788-95D1-C0BB43AD77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5628BAA2-5419-40BC-BF41-DCF48BBCB8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5F2C234F-7BC1-4EE8-B139-9C805FA3E2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413EF948-258A-4AC0-9108-50258E4F5F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6839CA51-BC3B-4695-84BE-C5039180DF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7D8BE2BB-0516-4BFC-A790-DD4F91C526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479C2341-AA76-4934-9A36-E9C24ABC5496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D7940EFD-3D5F-44BB-8EF4-21A97F0D249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78F7A89C-CDA1-416B-A58D-007931F994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74A8CEFF-5650-4D58-BA08-B9DC7DDCDE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17C7797-AC0B-4691-BF29-F03D2F3C5D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017866A4-B465-4248-BEC8-B08A2AE9F8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96BF87C-6BB2-4A88-B120-CB590E4BC0D3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3823C776-3B06-4E2D-84E8-D03EEEABBC5E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8EE2B2C7-2A47-497F-9FED-EE475D4653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AC897B62-A623-4071-A8E7-F3BAC1147E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2247BCF7-CAEC-4A2A-8E81-176712FC73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60D9DA19-17BC-4257-9224-4AF6E38ADB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F016737C-37D5-4561-8D5F-56E4E70704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5FBC9108-C397-496C-9EF4-C4F08321CE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E3D29811-914C-4A0F-8400-BB7FB1E269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20BFBDD2-B3EE-4C7A-AD2E-5C44D2333A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C1B32054-0E4C-4C1F-982D-56E68FA0EF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31CC3865-1DE0-409B-A842-FA8DEE482A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5CBE57ED-04C7-4B91-8704-85DF582BAF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C3649DF3-5F11-40B7-BB96-50AF047F08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8A59B4BF-9B75-4AE6-AC2B-21F0FB8444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B7A7DFAD-CC18-4CD2-B4C1-112418D80D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6EE0EA47-F15C-4A75-95B3-9D5D8CB25B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BB5B7F15-96A8-4EBB-A77B-94995FDB0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1AB11894-F1D9-4418-B6A1-299C5D0BF9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8AB4D954-0BAE-4BB2-87CC-8A9F4A2A35F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AF80FD33-ED4B-4158-938A-3CECAD2ECF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D858C645-5AD3-4557-B5A8-A04079599A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4A7E93C-7F88-48CC-99B3-85E15D39DE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3024044C-C19C-4969-B589-4D283CD3A8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E70BDD31-93B9-4E2C-BD92-767FAE50BB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0C4AA29D-733F-435D-A219-655D64B098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BDA9D152-9ECA-4CEF-9C5D-0706C9D836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FF48AFEA-C408-4498-AC11-14EC79ED26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89C2C861-0303-4F6B-9B92-EAF08FD217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33C168E8-2D46-40C1-9C5C-8F426AB305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410A725F-B03D-4D08-87D2-1416E88A53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4CA1254A-9381-40AD-9963-1302994A66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817330D8-B9AA-488C-8226-233E659CE20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096A1835-615E-4C31-9A5F-F809EAC498C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E70A295F-EF92-4D86-91EB-DD649C4A2D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38F6747D-03F4-4E0F-B609-DCC7469B13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F963DD1F-95EA-49C2-8786-F33F7ED5FE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94D29A8E-0726-4ED2-98D1-5A66B2E5F7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63427F65-FEA4-4FB0-970B-20C47166FC1F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98D79BA9-9762-4C71-94C8-9B834806241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35DA5E8C-1255-40FE-A561-E206AABAE8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D74696D6-F90C-4C16-AB2D-2E5C87185A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9E657C09-EDEB-4C1D-A28C-3BBA96E88D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7339C1F9-9FDC-479B-BD63-0797F502BB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1DA0E587-16DA-411D-8DA7-0005B85F5F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00BD4ED9-31BB-4472-801B-9BFB1E9EA3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B1217D20-4006-4EE6-BB50-1AE2F867CE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752DB24B-DAEA-4F79-A54A-DA1C727063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5EA71421-AC73-4496-9088-C7D2EF764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315F039E-97C3-467E-9528-52E7F8503F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1A2678DD-10F5-44CE-86CB-F83F83E103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FC3D59D4-9D02-4726-927A-353BFD9D14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E28DD45F-F142-4EFA-B6BA-0AE9972874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465A6341-1E64-4097-8D39-C0B7DDC7F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573E1D52-B9F9-41EE-A6C0-BA51221EA6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22CA0F8A-F853-42FB-AC1F-706766C0D81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F28A3B7E-6019-45B0-90A4-D9BC69881A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B234ED77-7058-4AFD-8BAA-FFC438D369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3878847E-CFB4-4F64-BCA1-990F87FA97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156E37F7-8340-456F-9DF8-E8BE17574E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25D03847-5F6D-4A5F-807C-9ACB9DA2C8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6AEC7FE6-9B97-4D4C-9418-37AA60EBDA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22380A34-775C-4313-8334-8E8EDBE43F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24178755-02D5-4639-A976-C920621F7C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376C2595-4932-4AE0-8DEB-5DB836A37F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2A805E31-3459-4BCF-AA1D-9C32073550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043EF845-44CF-4D6A-9F94-8B109D02CC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78929324-00B7-48A1-A5E9-B68DC6AB37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C2F6AA21-EB7B-4D31-9F58-7355159601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771E24A9-6606-49A5-BB7A-FCB9A089E0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438482FE-9F4F-4858-9F29-ED5BCE35C1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C472A57B-0E35-414F-8EC1-870E48E961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C8127960-7179-4DA9-AD11-EEEC8B7AFB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E95C0075-05BB-4E7D-A247-1F150CB5BD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6A27EFED-A294-45F4-9D33-94D12CCAE9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1BBDA947-DB5C-4250-A692-5522A25C16D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C302325F-3691-46BB-A051-1D04561E3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E7153B77-B0FA-4466-93C3-7A4BF5880B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F3CED96-4514-4F5B-8E29-71F926788D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0A59D60D-C768-41BF-A99B-0D0BC92D84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8BCBC5A7-819F-4F3F-8988-A6F6E72356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E75C9EAA-230C-408F-8656-102B1BA860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96B324C6-11E3-475A-AAB5-D6F0D849C4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1605B2B8-6617-4C79-8702-50FDB336DF1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5304D6E2-8578-4CE5-A365-C105D87E27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AE430FDB-42C1-4D65-9C0C-E15EA1D4C5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7B5865F-C03F-4AC7-8799-98385B474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1CE60528-0285-4236-993B-78FE73D2553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923A7CB6-6C33-4FC2-8F94-EEE52F3D26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1374AA05-A983-4A47-8E29-3086F5B9B4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4E21AF82-0A99-40EC-AA86-AFBE35E2EA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AD06BAE6-F030-4126-A23F-BF17B82BA0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5B4C8ACE-555D-4560-837C-30F6B54F36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753FAE36-95FC-41CA-A343-42D911457A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F0F13A4F-17F6-4EB8-AAED-38F4B9FAE1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E0D976F1-98BF-43E0-8479-BE48C687B2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4131A6CA-6A75-4BBD-8F3B-B117C95031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06C78576-CEA0-4A50-86F0-149A1BCE70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D3DE4241-80AE-4876-A585-B0B40D0E1D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462B647F-9E69-4F90-9C5C-9F5960C131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92C11CFB-D98D-4151-8409-80E2E021B6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2032F516-C010-4173-881A-4E5CDC7761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63D39AD9-9F45-48C1-8E5C-A71EED287AE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4EA61ED-FB31-4141-8487-48B02DDD75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6F4430FD-F6D3-4581-B0E2-C469AD854C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5D7608C9-8740-42EC-A14F-7E6348FA46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23A39143-A1EB-4E6F-93C0-2FD260E93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96BA150E-64EC-4613-A0F7-5DA3A5B8C2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C8BA2B79-1EB6-45BD-BC56-D9371000B8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E1A086BE-76BC-4273-B128-E312A75D04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6C99E55-0DEA-41AD-8BDE-CBC98A81C0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E657754C-C03C-4319-A184-4FF7BD3484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E0F583B5-8433-4BD7-952B-3D0165258D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D0B7E376-B0A9-4FDE-B19D-1DFE27FCF1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1116D0A8-1B2B-4CC8-938E-2F5BD7A887B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243BCDDE-5065-4D77-ACD1-A085FB5B6B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D52F44A0-7E50-4677-9EA1-E007F26FCF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25A34219-2A89-4BE1-92CA-8B811E8C95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3B066E84-7EFC-4FB2-ACBC-40AB6668FB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8B2D4CC7-FAA7-4F3D-AC5A-D28E6CFD37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A5A0DFF4-812A-4DA7-8358-4CB0BDDD83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3B50D1D9-3246-4B41-B2EE-4498F7CCCA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F4291B9-C692-4345-9EA0-5F47457046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7A67C9AE-88CA-43FF-AB3B-180109C834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3E23B108-CC7A-4166-B094-C224918333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7C3B83AF-9FA9-47E3-A6C9-2C64E1321C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13C75174-53AB-4B32-94C6-061BACD51B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70EBB29-A059-4955-BD23-1CB65183CF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D0D4B427-0EB1-44D8-941D-BA413DCBA4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368BA69F-8408-4634-9FC4-6F460409EC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4F04518A-BBFF-45FE-90E4-C64C39AC3B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B653673E-E060-4B85-8BF8-D72A2F36B5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1BC6312F-83A0-41B8-97D6-E75B9241BB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8109A300-C4D8-46C4-B863-5E5AA93776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4312479A-D3E4-447B-AE58-6AA4FD5764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5EA8F05A-D98A-4E7F-AD2A-57828E0A1C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5F097DE3-2CF3-4AED-81A7-FC5B5E7756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1C3BA689-B0AA-4F4B-8098-4D0083501C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D2C40323-99DD-49F3-90D6-05DEBF6EA8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C3AB73EF-9EF7-4DDD-96AF-6AD18F7F82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D8702B86-3393-4E41-8FFD-AE287B5B26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8239BBE5-2B2B-4F7A-BDAA-66C4245C67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68816D10-FBAE-423C-A4FB-BC93E82275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1440F0FB-5043-469F-89AD-5A0677EFF7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52CDDC6-0026-43E9-90B2-CC89BE40FA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C45A2351-E4A9-415E-AEFD-E0A28B3395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4C74092E-D63F-4ABD-B93E-F86A7CA677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FBA48F51-C854-4319-A741-508FF9B795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2C027525-B272-4C82-9532-4638450964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C486A62-CBC8-4399-8076-28506BD2CD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AFFB88B7-EDCC-4A18-9DA2-1BEE37D5530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A020CDF1-819A-4A8A-86BA-AEB0D0D9CB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B736ADA0-1983-49C3-9423-EE27E1BA7B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3673FAB1-C002-46EA-AB30-F115FCD035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3CA369C8-1A25-4A35-AAC0-BB77BECB46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013F16AD-7B18-474C-BF14-E36B7854E8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2FEEF419-5309-4D55-A91B-7A25B339D9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9A460ADF-0E86-4345-BAB9-188C1286E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9839E7E9-86D3-43A9-A679-627CE6B3DE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F02CC073-A491-45E9-AE4B-233E4B9A0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75EE4870-B99A-45FD-8C63-C25F03E805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64AE6F71-DB4E-4975-BBD4-F2F27AAC85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EAA7D90E-2F57-473E-A7E3-7A8C99E073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A08657CA-1FA3-4739-9DCE-B9CCF82EF7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F4A9A9B8-893E-4C0F-BB25-F3D44677C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265B4C2E-9D84-41DC-8702-4AA8B52BAC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F1708F55-AEC1-4042-90F3-764D464263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DA2B52E2-8A9F-4A86-8045-A56DFCB5BB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31240346-9CE7-4193-8185-800CE3800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1725AD3D-BE87-4F2A-B0A4-1C81A26BEF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F90D42BF-8BAA-4976-9418-41D6E8E6C2E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CAC76F10-DC59-4111-875A-62882454DD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47C30D37-9120-4C33-8100-F4A00E63C3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98CD88C5-4308-4535-904D-AEBE9515ED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1753DA99-15E7-4C9D-B840-E7FB85517C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C4C20065-7856-46E4-8132-E3D643692D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407CB40C-6E93-41A3-8D7A-1CF8666ACD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21B1F6D5-82AB-4410-8171-F1C77F0CF8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48406114-097B-4A56-862D-BB8B9867E4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76F9D89C-C5D1-49C8-8A46-08273CD6E4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4906C3BA-AB2F-43EA-87A8-D2219B0C32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4E4E5AFB-4B63-4AA6-9EBD-44A6D4CE1B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A291389D-FBFD-4E12-87D9-AC089E57B8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7C70EE9A-8A59-4E31-8768-4A5EA8DAF6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1ED80B0D-9892-49BC-AD73-75355BF4FB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78D57AAA-CF98-423E-A0EB-CA8BB02228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AF7F956E-C01D-46FD-A652-D7A1714950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8A9D380D-4899-418F-AEB9-EA3584D6FA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8B1C50AE-D71F-4BDE-88CB-EB3B58A0D9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BE8D93E0-64FD-46E0-8623-6C0268260A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A3DCD202-085D-4D2C-85BE-9BB667C2999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32F75049-485F-4779-A2F0-9C05704EB8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DD8C3CEE-A7AB-4ED8-A9F3-FA484225FB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740B79FA-722C-46C6-A560-7BD0B162E3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1F6AE60A-E2F0-46B3-9000-390C2C437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25E73D5A-DD10-4600-BA3C-7BA882CECD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341644BD-7B6F-4AE3-A0A2-CEC9CFC7CEE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F3D9F473-2454-4ADC-A8BF-0D372FCFF24E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6920DCA9-B03E-4EE9-AA68-08F364DA451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68B2BE5B-3AA9-4423-841C-7808FB20BBF7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FF881CD6-4155-425A-9F7D-FF4CBEE5FC0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3D5B8E0-19DC-4B7D-94E3-4FC7C30C6BA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9F50F009-EC64-485E-9059-448BA9EF67B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50400017-5F8D-45C4-9AD0-923BBCD21BF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7B73DFB2-C80C-4236-8E49-E5B1FEB2D2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C45714ED-98B4-4B9B-A210-56FCA4B5B4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DE6F52E6-D891-4BB2-8645-42736D9761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EC1A3B46-22DB-4762-A056-939414C882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CE0C9A38-5C2C-49CC-9A46-159990CB96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B11BC9C6-C61C-453B-A842-B064A8CC36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FF9345E6-39B3-4FB4-BB7D-E399F9C5F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68AB1152-D9C9-4EEB-B183-F2EB6E7741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8732509D-D1B9-44B1-B2E8-C92E77DCB3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6455DD88-EA2C-4663-9203-B919A6945F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AF0AEE4D-481F-4C5C-A219-A370B6DFE4B9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80C6F55E-F891-4E8F-9DAC-4D407F0CDC6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A4A82D56-7339-44CC-8AF1-F3F2A1B4D7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755BC5B5-6383-4052-8994-F880118D76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9FFFD2EF-3650-4C40-9FFC-53367006FF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23FAF007-5047-4422-BDDA-B512B8EFD7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E0CE81DF-73F7-4411-812F-BCB44083AF8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D13EB375-7723-4889-9FD5-521DCE17F32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86D5E265-AB8A-4AA0-8E70-1AA8891B84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5964B9A9-42DB-49C3-B946-3F05987E2E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D9880D78-75FE-40B4-A6FF-E0B9892CA2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4AB14DE0-AB20-416E-86E5-07FF12B915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0FEA9077-B7AC-41FE-A6C8-2635EFABA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DFBDD83D-2B0E-48BC-A698-892A589503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389BE0DD-1E31-4D0D-91B3-FC5EA3BC4D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F9B6F8EF-B69B-41A1-8BA0-6C2586DE68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2B463696-695D-4AB4-9BFE-18A35DFFED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1A553AA8-EE46-430E-9CBF-C69E35AEDB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797A7053-FA43-4E9C-BC28-7111D279AF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688B3F75-2704-4756-9846-4687AD6B75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664DF3FD-816A-421D-9CC8-67230C1150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9CD4AA23-DB55-487A-AA18-9C9F5D5C64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BFA2367D-60D3-4D1B-84E2-B209423F39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D9827959-2E17-4E85-828E-AF94A8BDAB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57525C7A-836D-4428-B9DE-065FBC644B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2D0B76C3-D95F-49D2-B98D-6A0AD7CBF2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FFBA535B-C101-4465-992E-E058EC37D7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34E558E3-960E-4920-BE0C-3C5F7A6981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922304AF-7478-48CA-B90C-E81E23BD7D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7222731D-D6DB-41D6-82FE-7184226575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7C690F70-1D9D-40D6-9F73-BCB0B59C3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42E0BC4B-95D3-4D14-9CC9-B6A54B6D33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7B7E61DF-79E4-4648-A78A-50F90AACE8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BC73F9D3-802F-4506-9DAD-DADB9DB60A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A8BB99DB-23DB-4052-A22E-9EAB4DA3C0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3EF9A206-6983-4499-9E1C-41F10E55CB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5539113D-7428-4A18-B97D-6777FDB5A5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D9A60173-0239-482E-8CAD-170ECAE5C0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1C8D009F-984D-4093-AC51-5A856A02B7C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906B6524-82E6-47DC-98F9-3818F011426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5535B259-1C1D-4295-B775-8CAD859F18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3DC09C78-B4BE-401F-BE96-37EA10308D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B3408A4B-413D-4498-AB86-A686799046B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3467C5DD-5CC7-452E-88F4-BFCEB7062D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1D13BDD6-B064-4B81-BD28-2282AC5F9240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10EA346D-2169-4F44-9F05-6118EE66DB3F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197B9493-9D48-4013-A0A3-65E3C569A9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158A25BB-DEB0-4DA6-AC27-098F7C40EC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0449BAA0-5EE2-4AA4-BAF1-94CE579BD49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9458FBED-9C6D-4C34-9781-D93834105E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F8B9DBBE-BFF0-4665-8AF4-74A6288EB2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CB96400C-7F36-4D89-B81D-7794868669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4674831B-7EFB-4230-B413-74FC02542B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9E94A57-B783-4A6C-A551-D8B780FDBF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0AAE3E97-2388-446A-AAA0-71C47EE66C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B587409B-86D2-4823-8653-465275D4EF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A8F24EE7-B483-49E4-9481-901FC7E02B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1CAD92FB-F37D-47E1-915A-0199ED38C11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8DEA4481-8901-43B9-9B22-3D2B706DCA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19E9E29D-6A71-4693-A652-98265B5845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6CFDBD40-ECE6-4B70-A2D3-62D7729A6E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C6E7056A-C052-413C-B799-4E52D523DC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D0ADBF9D-2854-45D7-A8E2-0A44C26A2F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9D6A425D-8C1D-43D0-8A8B-D0C21D59D5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5282E46E-8402-4EC8-B1DA-CF649F3023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CF819419-7B8B-429D-B652-E3B8E47CB9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8558D0B-706A-4008-A680-D682A87120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120FD582-FEE9-421B-B04B-8BF4929651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6D09B0BA-2CE2-42F6-A72A-BE979C71B0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620EC31B-49FA-4B76-9416-C74B35B5E4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4E772D46-7772-4364-B3B9-0F074A69C2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C72CA05D-BBB8-408F-8994-BE88487961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14109D8A-5098-49D5-94F5-271C753E64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36F419B-A111-44F4-9259-23EC79FDCE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492D0035-ABC2-4769-A5F9-2987A0CA0A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CA072C3E-D833-4908-B1CF-5C42B1A0EC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07DF40A1-3ED5-443B-B5B4-5F39A3F45C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EA064091-DE48-45B4-8BB2-8850E3EB294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AA48C95C-8A89-4913-A9E7-0676639527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F4B71F86-F9FA-41FD-9C9C-80DF319828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E3F1E96C-6ADA-4B42-A24E-2BBE722A3D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B3FD26B-AF24-4513-BEF5-F3231BC9B2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CD1F2E4C-D169-462F-8F4C-8C0564DE6B7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87AC872F-1A36-458E-9FEA-E45F52E4E26D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B030480B-0523-4B7A-81C4-226121DF58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E9679A81-0FFD-4F85-A4E5-7C288193F0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C6D77059-BD49-44B9-9CD8-8CCD3A4ED9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B942889F-369A-47DC-B56E-E94DCFC9FC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4DFC03A5-7703-4A07-AA90-AB9A9CAC5F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F61FF9FE-E179-43A0-9D14-9E6C8F31C3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E1AD188B-45CA-45B7-9AF3-91FE4B36B8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7658B07-4BEA-408D-8542-701C148CD7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5EA18CF2-62B9-4186-B49D-1A224367B8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05BFF254-92DB-45B4-8481-EAB7C76C843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D627A0B5-769F-4A77-8280-BD23634272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AD200FA2-1E7D-4641-BC82-C8DBD8C4CE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EF14BAAE-E260-4721-A40C-6CC8FAA768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B239F985-D566-44DE-BE8E-5B3BE2A5CC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143FF9D-E60B-4046-8E4F-C0DC9D0E9F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D7C21407-A848-4132-B9EB-1FB3B7765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C5142069-975B-4145-A66C-D216946AE9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695281E7-4B53-4AF7-88CE-559EEED8BB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70D09ABD-1112-4A30-9094-04E9884E67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04F8BBBB-4FBC-4066-A3D3-0C9EF3094A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3C3C266A-5C02-4618-BF95-776391B6D7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3D38977C-A852-4D2A-AE00-711C46AEE8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3179D2E9-1C41-4DA9-8855-BBAD8D2B7C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6E254074-9966-4E9E-801E-A6F5D80F84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F56B6578-4A64-42C6-AA19-AEB5313910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71FC2A2D-C5CF-4FF5-A6BD-D39BFEB20E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017E597B-1067-45F9-8676-042F08A813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D4B2C363-70A4-4DB6-93F8-6162375383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D8C5AEF0-466D-46FE-861D-568111AF06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0F886D72-E6A4-40F6-B81C-A2A5DDB16C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C3E89C06-028B-4723-811B-C0FA772901F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57A4F455-19FC-4FDD-912F-963C603A571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1C034946-5AA0-4A9E-8809-608C3CD179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ECAFF874-B84B-4F0D-8FFF-EF12405741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81495092-3402-4470-B515-65E9B6E6A2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77AC69D9-B3D6-483E-AE63-9EB0D4CBAB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6ACC080E-4E92-438C-9F61-903B09B56E2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E0CB7D65-7EBA-4169-B59C-A57F6AE400D4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AB3EE951-B58D-4243-9742-387D5A54C0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D551B984-3E1E-4A52-9680-FF4F01ABE6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6FBCD8DA-4445-4A16-BEB1-2CAA43B4E38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E6E1D9F2-D616-426A-AFC1-52BF892BA3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B881DFB2-6F86-4CF5-B52D-E6274B95C8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749FCEA9-6843-4F9E-810A-C269146FF1F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9A33C3D1-9774-4B0C-9D03-1072398E9C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F81FF7EA-FFFB-4F04-8FCA-83A9141F40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84398D2C-B21D-4731-B646-235D922B67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5E35D2F9-9EC6-439D-8B81-C680C024D8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5E9A8647-15A3-46DD-9DBB-5AE7A596FB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C0D224CF-985A-4270-8240-FEF329F635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8E7F987-DF3F-4576-92B3-5C6242AB2D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D65AA8A3-4880-4D39-AFCE-87971A1082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AB555AC6-E29A-473B-92B3-D1911B557F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DB1FE3D4-E4A4-4FE2-A381-40AA61C875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F00ADA9E-C7D4-4EE5-B4A8-4F79F4DD88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567C3BAD-A387-4517-9DEA-9463FADD86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B1E64963-268B-4A29-A362-3A9FC1B8FA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49BB872B-C66E-44F2-913A-C2D0480043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9AB3E0F9-233A-4968-AA91-3DE263C353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BCD2FB82-EA59-495C-89FB-1355E17661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A394071D-A775-4732-AA49-ABBF45B7EB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CE1D3F0F-0099-42E3-A7A8-2AD4267FE6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EAA8B2C8-1D86-46F7-AFC1-0678F2E9AE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617A4B50-92F7-4A96-B06D-F66201B4B1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5F4D0D91-22A0-41BC-98D6-3B970A2DC0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0EA3CF17-DD30-4E5B-BBF6-9692DBCA78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B198415-E74A-4ADF-8CAD-29BAAA004F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622A7526-418A-42AC-A5EB-6B0CE2B2C0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95884BB1-8232-4B07-8990-18DCF20827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CA56790C-BF70-4F57-9416-12E16339E0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E446E55C-8575-4E49-B791-F51EF9F0CB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6E8DDBF7-942B-4A76-875C-19E29611F1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8BBA0A4D-4595-4C2C-9DE3-C142B0494C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C2421429-A7CE-448D-9AA7-85B060A20C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063528FF-8A6D-47B4-8539-4C2C46EAD6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E584C4F4-CC00-4DAB-92F9-A002516452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6E7049FB-427E-4790-AC2F-0ACF41D6BC3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BC89E05C-8FF5-43E3-B75A-113061127D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C4D05485-8E99-4920-9D81-279E062B36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6B68F25F-EA31-47D1-8539-6262EA31BF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92DB1583-C2EC-4C12-B653-B0285B3BCD1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98A5E7-0BE5-4E1D-972E-01AA4AFCD3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54E64B89-BB8B-4D5C-9DF7-DE3CC635A2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56ED611B-A841-4876-818C-5702C1F9C6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10A88317-A7A6-4653-A062-931B8542B97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2D8EEF2D-0E3D-420E-A9C1-4EC34BFA19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A5DB8897-A214-40F2-BF73-06BEE42F48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9EC1BB31-BA61-49A5-AC6D-CC6015F508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5F3E60B6-EEF9-4EA7-A51F-E39B687DF7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A646C675-9D60-4401-8ECB-FEBF370BF1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EBDA837-FE62-4E9B-AC2B-6995F8FAE7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CF492C9A-7BE2-4A0E-B7E3-278E23085B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E8403ED-97C5-42C2-9CB6-F30AE20D901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145EDBF2-9F01-4596-852E-419F0D113E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80C9B32A-557F-4FA4-A99B-ACDC0ADD8A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40E438C6-451F-4AF3-A0CB-A93AE3C314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028C96F-AE59-445D-85C0-3744014BA8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5172696-730D-4FAB-81C3-6E315E08A8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66C25F67-18A2-48E7-95E0-CB11198A22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316A156B-9947-43C0-949B-63CF176CA5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FC6BC4F1-C2EC-49E6-8F1A-0D86E629E4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63248471-381D-46D5-8C2B-78AC19E611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0A28FB7E-232E-4466-9C8C-16976DE74E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AE362BE9-A679-4A23-9A0C-955D7706D3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571FEE56-0692-4EE6-A92B-EFCB4CEEC9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9F29317-0481-47C4-9E4B-3895CA2D8C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7A236A52-511B-40A9-8F4C-719CFB9538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776CD646-513B-4065-BFFB-AF55FB962B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49E9AEC4-D3F5-4BB4-BD6E-E26E4F664B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25420F33-35D4-4D18-9FC8-0036B0C040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355477EB-0C30-43FD-900F-87CCFB6264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0342D1A8-EA11-4F04-A76C-6A448AE200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A4FB19C2-221F-4B39-BBD8-BF9845E2F8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F7D8FDB9-CF35-48C6-99AE-732DA42260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287AAE91-3FBE-4ED5-88BB-AF7898B81F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9678B929-C83F-46D1-9B77-9BFAA5E5DE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9B62ABE6-5E33-4E0E-B3B9-73C8FFFCB2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45333ED7-FE14-4C52-A9B8-D1B808934B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EDD9A5E6-9F9E-40DF-8FD5-3C02618A51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25E98147-42D1-4FFF-B8FB-2517248304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FE8A4C3D-7690-41A5-BDAF-F9B14ECD77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813AE230-E060-42FD-8142-685253FCD7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4CCA7633-1BAD-4049-89FD-67BBA58AB3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766620C6-F161-457F-A193-335F905FCE7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D4EDDFDF-815F-498C-B5DB-1B6509988D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CC25F0D6-9E09-4E8E-BC25-2B9F8D86B0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7CAA1F43-129A-4E3A-AE9D-CB709E0463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C76606E0-215E-42D2-9408-A23FF577F3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B2DDFD70-B329-41EC-8F7A-86BE0D660E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0C272CAF-45AF-44A0-A062-02D9341F372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E718298D-7F2A-45B4-9A80-3368220E04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D4826A58-9163-42F9-AC4D-12BFDDA9BA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35F9E9CB-4D20-4426-9DF0-EEC3354A78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76F0FBDB-DFBA-4151-8F31-124AEEE7AC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CE9DFB20-43EA-427C-9744-E9BBF073AD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2329F5CB-B2DD-4242-A256-948E17C9EB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ACAA417A-FF30-4026-BB86-70BE8EB896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2EA2975C-245D-476C-A142-C653DE8BFC0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A27CE28E-8917-4EDA-A7B6-891F8A8806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D40AC1DA-1FF4-4F96-9862-0218AA2AEE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22019378-FE12-4BBD-BEE5-F0C5A347C8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D0C14848-1406-4FEC-8CBA-8A45C97ED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919A6F14-5D10-4AA1-97A5-8DE9C1C403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BFE66EC4-FDE5-45B9-8F1E-733252A38D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A426694D-1112-4A9F-9425-B3E39DF1B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F18C113D-2B54-47A4-A5AC-FD1A43ED0A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1A8AB681-8299-4853-98BC-60E8B51BBC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61336879-D2B9-4828-8920-92B6C687A7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A753D95C-41CA-482B-A36E-05F09DAA2D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D6D845E7-6D56-4F62-A5FF-935EE48022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94FF398F-F9A3-46A1-A04F-45F29990FF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A5E80A59-2E25-4125-9DAA-1FC7BBBA6A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8AAB1F9D-4052-4F40-AB36-A4C39F1158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E8293E8B-5CEF-4FB4-8D75-84FDFB94E0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62A5B411-0CAB-4C1E-AD7B-3F60DD3E2F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5D8F902A-469C-4AD2-B193-25E2D3C5F2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36CF8C1F-0F03-43CD-903D-015A041AC4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CCEC6182-CC2F-4994-92DC-DAAE6ABCCA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35273E5-5A6C-47AF-AA8C-72FC0DE6C54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7AB8D9B2-1247-4392-A077-2B9D4797BA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38FDD345-E153-47AF-9A1C-B5E022F9D3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81D0E08E-4D6F-474E-8D28-3F76BD62AA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DC0D7411-5F4D-4ABD-A6ED-C1907AABBF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37DEC301-3AAD-4FF7-92B4-EB352D663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FE775C13-AC22-463E-9A55-BE16C6455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C2DFA3FB-B9D1-4987-AF50-AABDD54D5E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8ACB6E9-798A-47BD-8221-6FE946CF6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1E40DB8E-FB9F-476A-9342-8739A218AE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82CB93C1-44D6-464B-B708-8091B990BA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0CD7F0A9-4DF9-4BBC-9D76-96C392296F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78CB1115-58CA-4D6D-A585-1DA8E1EE8D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2F3A8FE-8683-4101-90ED-4E01862526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21E4B962-BB3F-4199-A472-B53F600A8A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63AA9C02-14BF-4FC2-A6AC-42C94FCCF7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36461F01-0AF5-4E17-BFD7-3C349D4BB6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ED86004B-0DF5-4D52-B90E-0B93099595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BBC67741-F08D-4ED0-AC5F-964C6AE1C8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41D00320-FF49-423A-806F-5FC5D167BE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80D6812B-BDD9-42C8-B1E3-50D4683522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ED32BA5-55F5-4EA4-824E-5055F9FD20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767A97E-4174-476E-88A9-194AE1516E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ABB81596-E194-4DA8-9AD0-42AE483635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53C6907-5094-4ED3-9DE1-710F2D3ADB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E57DA314-B9D2-4210-BFF9-0085AAAAD0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B051C59E-5112-40A6-8AFD-9F68496D71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A5D7C0AA-6E73-416F-B799-42F89CA963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096B5C45-CB96-461C-96BD-3F47DDA1B60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B13A1E7F-A233-4FA2-B7BA-3F726DA04D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EA71078C-1786-4E10-9104-45D24FDAA2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7B46C6F5-957C-415E-895B-ACB5EF3FF0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0FF8AD6E-93A8-4A7D-8681-2119875474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1C4C8B20-3FBD-4AA4-B07B-299C965B6F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830BDAE8-93AF-4613-B8EC-D07A9B4088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31CD90A3-DE37-465C-AC92-E14C9F488F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08AE665E-F95B-49FD-B844-8E75ABF146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D1F7EE1F-E14D-4075-A367-99A8E71FCC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D5DA9F52-9678-478F-B77A-98979A9F1E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7C17B6DD-F58A-42BA-970B-77C7EEEC42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5C26E4EE-EA21-4421-B39F-A74F6CFBB9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BEDAACED-20D5-46FD-9943-0E1AB910A6C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34891090-2DC6-44A4-B39D-46CD0D1E3E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8202D54A-B955-4883-8FD0-511F97A587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4BB7877B-DBAA-4213-9BE0-09A9A63D5C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373F4715-518E-4511-9728-71DA17FD70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DB56AE42-A7E4-451E-A15C-04570E30B6A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EE9E049-0980-4812-87ED-D64FECD4C7DC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FEE7018E-5873-4F4A-ACDF-C6FFB0942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7D4A82E-9649-4AF9-B9CD-EFEC434899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F3EE1770-41A3-4648-90A5-2EA4CC85BC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77DB5011-0558-4BF4-8EC8-0D3081AB2F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BD88F9E4-EA96-4F13-94B2-7D3CB83DC871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51508093-4E6E-4D5C-88C6-341136758CD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44C8C138-F542-47AD-BD5B-C2F964A29F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6EDD7253-EA94-4DA4-ACDD-1A4C05F1AFC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49854635-A0AA-4FCA-AB2B-D82F65BB1D8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DF6CD790-1F77-4E16-9D8C-2AFF9D1F31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4563C94F-96B4-407C-B024-C46D11E0592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4603FC16-8D36-4D12-B053-DF4D71B05F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3FE3DD01-B7EC-47C0-81F9-023A1F239C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38409C31-5AB5-44A7-9D2F-1235413F666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C213DD18-0EE8-4119-8E8A-01F639B9C3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C0CB908E-06E5-4E82-A4A1-DC01B84BB20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4EAD39FB-BF1D-4AE8-9C98-910BAEE0D5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CDDAF742-0665-4CA6-8C47-482C2E980A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D0501515-3220-4D66-AC93-02540E291F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1232FE6-E977-43F0-9AB5-B7D0B44F94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8B47268A-C2A7-4E68-8C60-CB5328EF50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6DCD339D-ABE8-4738-9A2A-355DE26F2E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3BBD1EAB-70F7-451A-AA7B-49FFD83528A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2300C1C2-1C64-4754-8EB9-9BB053B1D33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465EAA59-8D5C-43C2-AF93-B01292D3442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47C3E3D7-9A93-42A7-B51D-F507E83B4E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D0B631E9-73FF-4644-A529-57D1E268B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E9D33A6-E5C0-49A0-9FFC-6885A7C1DB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7E42F75A-CB14-48E6-B5A4-1794E60399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17D20B45-8385-46CE-ACD2-CC23064523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84C5D4CA-1F52-4F67-A91C-C40C0458E6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89411580-D13C-4D2B-9C13-48EDE7FC18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8360599F-32F1-4CC9-8000-F2CFA5B21B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24972423-2FCA-4489-AE99-35F6FAF5DB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AA65AB44-EB1B-43C6-BB23-CBB137AC8E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B44C9AC0-5794-4D19-9920-6563AEB613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C562E8F1-4A20-45C6-A3E2-0BEDC7E4ACC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B22E6DEA-D895-4565-809D-0991756B939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F03CF571-92F3-4F82-8D24-C609CEC30D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EE8E549B-AF15-4612-A165-AED43A2553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A4E3281-3CD4-4756-A257-4D6D262859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7B4CB029-71B5-468C-9D6D-2AD4FE8225E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530DF1AC-C5A7-4ED9-9A28-7412A9F5B60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7BDBB024-4F21-47E5-BBB4-D09F8A2E2669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A01613A0-8958-49E6-9522-3E4424FD52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F12246A1-ECFB-4ABA-8D23-7CB72E23E42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493D2498-50B0-482F-8B33-0932E1B72E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A465F1A4-3331-4DBE-AAFE-FA1FD3A363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74B39434-63D1-4122-B4B8-038CF2A112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57F11BE9-48B6-4E1A-9963-3253F302E0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BA1EAA9B-B5EB-4180-B127-7986EAC03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ABCF351A-028D-46BF-A34A-6E577BD9E9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14606201-BFE6-41FA-AF34-96A8D4BA2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6ADC7F03-20D6-4364-BC8C-D351A24411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69680476-63C1-401F-9A36-F30DA2A4E9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284024CC-4A89-4950-88B9-1C9F46BF93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D8DB802-7F30-4D3E-909E-A4AD1B2CAA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156D2557-9AEF-4993-86FC-A355F022F1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4BEC74C2-CDFF-4989-B757-5FDA0F930B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67F9CF54-DE7C-49F5-88E4-B587591BE0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F8FC5524-A060-4420-9F3C-5E91CB2922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24979A0C-EDF2-451F-AF1D-66419E647F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7C86AA9-6B91-46C3-98C4-4D871CBEB0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5A93D26B-A907-4233-B229-298C09B8E8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EFC6A6-A24D-486F-B4AB-F9052F1BA2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CC5BD55-2FD7-4CE4-8BFD-757E37689F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66C42D66-1988-4112-AF0E-A262E81A19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F0057CA6-12A7-443F-85B4-FAA5DE86203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69061A1C-9FC8-4050-841D-EC337705F1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D4F7ADBF-03F3-40BD-A877-440B39F586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98DC1048-57FD-4A3F-9E35-C9A902AEBD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D98044EB-FBD3-4A67-B7D2-5123BB48358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F06FCBA7-E041-4A9D-9AAA-31DAFB6C140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193D28F-495A-4F71-8DBD-B2B5E21BF9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7245123C-CB25-41D8-8D9A-4204FAE8B77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F5374555-2142-4C55-8CF7-844BB4C2282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CB19BDBB-7D0A-4992-A598-3369755A5D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14C5F391-05FF-42EA-B980-37BAD61EFB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93A1F8B4-6AC9-44C9-8489-67B7C19D4A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729A84FC-A7AF-46C4-BD4B-51480926BC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C88F87BE-DAC5-49C9-99BC-8F99861A4FA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6E0C7097-EA72-4762-A2E4-243758FB8DA5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73D586B6-89EF-4336-8A0A-8F818207009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5CBAC9E1-BFB3-4325-A75D-148D69B898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18EC796C-A443-419B-90CB-7D9D2D2EE5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40B97074-BF84-461C-AC34-FFF48183327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0C3D3414-5AD9-4D1C-A2D3-6DD18F881F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8AF9B5DD-7912-4E26-9928-83616408DA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5FB2C95D-3286-4B5D-8C87-8954A714717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DB3B6715-E25B-490D-87F7-51755B30DE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E0D11F3-8D78-4429-A09D-AD3096D52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C1AE6272-8F7F-48A7-8E2B-337FF4B4F85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EFC280E1-6ECE-4541-A3AF-23883ECEF8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DF9D5E4B-1A67-4BA9-974B-69C9DA5277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EB8CFF82-432B-45D9-9116-96FE3CB72B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A83DC6FA-C065-4F97-9AB4-FCB05B0B82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E61BCE21-0618-475C-AD2B-F8BDDFEA9AE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7AAEE9F7-2D42-4ECB-B47C-F842323618A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CF607AF2-1D8A-4E7C-94DB-2B1247385F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A22959B2-D9DE-4D1B-84B2-F9A5253052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F4209F7E-FB8B-48C1-9B52-6F626099EF7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5B6EA91A-DC92-4C7A-89E6-7C6824D604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4E1E792E-BF85-420C-BF38-83666DE418A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FC2A9969-3896-4F36-B6DF-DF268AAFFD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EACA7EF8-2952-4847-ABEC-C38EA6C88C8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3EDB0AEB-2DA3-4268-84E6-CFD8E1F077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880A98A2-4F8C-49EB-8E58-B0BC7FF997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23E973D1-CF18-4A7E-BE0B-79D0012B8D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A897C59C-FE6E-4409-9A55-57D69BBDA8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C8809994-3E56-4FE9-A208-C31BE17C7D9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6D098456-CDC7-4D6F-85E9-D8387EE831D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5C260715-158A-4500-9C65-15B24E12A26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5226DD21-4620-49A7-B146-B5B0C86B6C53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464816B0-79BD-4966-BF5F-A8CCB97E65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753A0442-459C-4440-A9F7-D0FFD3D9C0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129DB5CA-F8D9-4418-8B43-67263E9D2D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63A0CD09-957D-4E80-8FB1-9C838D8D1A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8933660F-626A-4788-BC0C-E69A8A9B1B3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E4EE395D-F68A-4104-9EA3-CA9334321C7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6FC40027-D830-4526-876E-68C6085EF94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3CF0E724-CA17-401F-9513-B745C67DF4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9CBD0C60-28AD-4644-9D29-DB8EFC43C54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895D897E-30E2-4EBE-92D4-146B32A499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72A643E9-5B8D-4FD3-8FE0-A18C98DDD3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28DD9263-414E-4054-BACC-B51F99093D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039B8F95-752B-4194-B9CF-5D7F8A78E4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68824DB4-6133-4253-8F26-71A82AE979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307DC51D-7EDE-4357-90C7-B1A8446AAD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0F3F4775-EFC1-4993-8CDA-D0C9DE44B6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A0DCD6F3-8D50-40A1-B0F2-0048C3A288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79C7CB70-674E-49FC-922C-0B03B8ADF4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DE9BEA85-A209-4581-BB2A-4CBAA55DAC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737442D-B8F8-42B7-9FE9-0A15116BB2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A34FE0B4-F50A-45C9-97DC-2DC1465252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0B05814D-1CBA-4198-A177-B83ED74237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2B8D02B7-D1CC-4C5A-B49C-E436ACBF0AC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DE68A9B-3675-408B-80C1-C7D2932F9F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C065511E-AAE8-4A0B-8DC0-8663435140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89495535-7879-4E2B-BAAE-7F1CC8A786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E8935A6-8E15-4ACC-9DE9-F4E11CF3CE8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973E376C-B555-4B03-8AE1-C68CF20CB5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F0055392-86FA-4A6D-A4C5-C44BFFBB53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905E4675-E16B-43EE-9CF2-127F205312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1F5B581C-C8E2-4917-B5FD-9A42725E76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B5B751E4-B97A-4E4B-A419-8A5AA357DF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37EF48AD-E096-474D-96B8-A3EC038648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C1CA87A7-9451-428E-B07E-D18E86C05F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FAEE3018-5F50-45D6-A6E6-15B6200D1D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36A5D10B-5BB9-4AA1-9262-52CDED60318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5DBB36B0-F676-4004-BDF5-965265E1DD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5332D905-445E-46F6-A9DB-2A381EE8DF5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E21490F4-26E4-4CCC-8489-F45DAABF7BE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539B3EEF-C751-4985-A5BA-87CC8EF82D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FFF283BC-A9BD-4932-8FED-853E6F41CA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5E0C41E2-5D8A-4D98-A4AF-FD9BFB09F9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379EE590-B117-4946-A89A-3E0EBC5E7D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E53C39B4-9DD8-4AC5-BEA1-13637C50FC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132A1EDE-F30A-42A4-BF49-9ABFAD504AC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52CC9FFA-1C05-4226-AC19-6A6C20739EF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35862EC2-CE93-458F-A921-9697EBE203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84606118-102A-42D3-8F1B-FF80FF5F9F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30AA52ED-060F-43D4-8F7C-32BA3AC3C8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FCB19109-4433-4392-93D3-6FF99F54B1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88F728D8-D018-4EED-8517-D8E9E0CA30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25D3C4DC-0A8E-467A-9523-291557D29B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45D434C5-2878-401B-8556-A7B922BCDDF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E4A54F11-88BD-4C72-906C-D53B2069C0B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FFC703AA-855F-40C1-A407-CB2CEAC8C4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B7A9268-26C6-4FDC-8AEC-A2E053A263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2653442D-5FBA-4804-A995-DA38443CB6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E8497BD7-5C1D-4029-A7DB-6BFFBEC963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909DBA5C-23C4-4BF7-BD54-934BC779E4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FE3C6A6B-4073-4A54-BD8E-AA403A396B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4977856C-146C-4F0D-9ACE-E48E4BFFBF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BCD8B70-1F2B-4AAC-9E20-E4C202D164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89D33C76-6D07-4BCE-A9BD-CF13B4EB11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DEBBE6E8-2AC1-427A-A39A-DA0D74E4DE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3195DAC9-56F5-41E5-B93A-9E3D2E13FC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77BDC951-5525-42BD-BA47-1CDCC5B62C3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591790F9-5E48-4BA4-A738-432429C25C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664FD92A-1384-436D-9013-8CEA7C1385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0655B363-A68C-47B5-8E77-013B9C5D263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AD886D2D-7072-43A6-A4BD-E27F6D7B09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7FA7EC29-56FA-479D-B68B-2473AC6627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AE1A1542-F66C-4258-A0A2-5AC66377A1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E71C0EA6-B084-4928-8B8D-6CBC47FCE9D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D24FC652-4741-46FD-BF33-E278EFBCD2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4C2B0DE3-ED55-4579-AD58-643092D180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0138397D-CA35-448C-B403-353A0F649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BC4DEFAF-3C2C-4446-BED3-88870493FDA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E9EC999A-B1CA-40E7-A5C6-AE157F58FE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DA66F2C5-E675-42C4-AE8A-E9EB58C131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74219273-84DE-427C-841D-49E2E6C1B0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12E9E9C0-5FE0-4C88-95F1-22B0E2497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6141609B-EAAF-4571-9263-1AF98C513DC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21983412-BB54-4297-9137-EECCB4A607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24AAED6F-2F59-4266-BD81-6CF47745FF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F07984FC-5F82-4646-BCF2-3CCCFC07BE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1ADDD72F-904C-4115-9B43-4E700F904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33F6D6E1-1368-478F-A6E8-EFBD9C50FB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F3604BEA-6633-4EEB-9A55-823F87E82EB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4165DBD6-4FDD-43EF-B4F3-113B522DB3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E540A7E2-F203-4F76-A0A8-E7CEECD773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F9A6449E-B343-4F8F-BFA8-A608DF8515D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36D0025D-9967-4052-AB28-C320E03C93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A983E6A3-9ACB-412B-8F9F-7493A49BEC3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BD792DF8-2060-4B48-9F84-44D9FA573DF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1243C48-C71B-425A-B0CD-81960ABAF19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ABFAA0C9-FFB4-450B-82E3-53E2CE995F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06E99686-9F47-491B-8E2C-407BFAF2F1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B4E5E18D-0A08-4FD6-9045-EC371CDD71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0EFBFDE7-6AFB-4A47-AAE2-FCF3A47258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FC51C35C-F290-4E80-82E9-4E81D95016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A31C6480-FE29-419B-8213-36E32854B37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BA7AA62B-1F83-4586-B2A6-F78422411B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464FBE34-714A-4B35-B01C-9BD2E52142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701A5B7E-C25E-4249-8A86-3856279FFD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6C38F7CE-D520-447B-9DB2-BAB684A835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FC8B2FD-802F-4D4E-868B-62AE2DA009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8223B8D2-512B-4BD2-BF44-F5AEF74200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9DE5E214-08EC-47E2-85EE-836640543B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9518F4BD-4105-4AB5-821D-0B41892108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63890518-2DAD-4F3F-85D2-4069539AB5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FB8105E2-E73C-4E20-849A-BB76EA9300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24CC7239-DD5F-4320-A03D-B52C7B365D1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CC0AD71E-BFEC-4975-A798-E8C230BC6A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B70852F0-9F48-4EDD-87E0-BB9DBF7B75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72EFFF2E-6A1E-44EA-B565-443B32B1192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2AEBEFF0-F932-4AB7-B55A-F5C9B11E93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E28B6423-2ECC-4E5C-8CA9-7F212FC62C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10E9A553-349C-4804-A051-2110617C5C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0008FAAA-540A-470F-A586-5C106BDB72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85751923-E0D3-4D7C-8DE3-3D41C427BB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D7DF9ADF-05F9-48F9-9C62-4C6193F54E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0ACD6ED4-ED79-4088-9758-D4C89679BE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A6B106A5-4BEB-4A51-A97A-F51CC7786F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E558C2B0-0B34-4208-99C7-9E023CEE16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252E368-7F65-4F2B-9CF1-6875A7078E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77D2F1C3-6827-4D00-9301-B3975ADD36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BABA71C5-841B-42AD-9F9D-24091AE75D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F42598E2-FB19-478C-A6BF-42E3E4899F2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E2615A84-8D28-4555-A90F-68A9745029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2C67A420-F97F-493A-A09F-2129D692CE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B9D02B4B-261F-4B8E-BCF9-35057B7FD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C88A400D-551B-4F64-8AF6-61B28FDE1E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A9C87239-7C2B-4BCF-B619-3202F6CB1D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FF017624-89A9-4226-A844-8CF49554F8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50D600A9-D0CB-4B06-B015-E9D1D46E7F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9659E6A2-D106-4F78-9162-6D0A31FA9C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3A85CC1A-CFF7-468A-8DB5-38384AB630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82B7FE0E-9312-4561-AB35-69062CE4876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EF6CBB82-7F8E-4809-A1D2-0A89219856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20176DD0-7BAD-4617-A120-47EE278B8C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40670928-E5CD-4779-BA87-523A571D3B2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CD4A5AA6-7BFC-4F23-8D58-9814276915B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6D2AD9EE-4CEF-4CD6-89A9-1149BFA440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2A41D840-491B-4A95-A0AB-59203D8DAE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4FB617D3-BB17-4406-B331-7E5D09483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7BB026DB-9D60-4E50-9730-1C10B1E816E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9890BA4A-7303-4134-AB43-3B3B1C0B462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B09EED5D-5A2D-4C7C-A8BD-0CB0A37006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9EDB8ADA-CD66-46E0-83B3-59E1FD86BD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E47DC48A-8FF5-409B-9348-0433D6D951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D69FCF2B-FF6A-4AC6-B9C3-6CC1876ED68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25DF28A3-E103-4A75-B80F-103721B6875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5DBF81ED-6641-4170-B16E-B74DD5EF1E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CF37E8C6-4CE9-484F-8F17-74ADE4DEF84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EA6E4270-2F3E-449B-B97E-29016A7D22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1476E142-E273-48D9-83E3-76F1725539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D3DEF0B6-FF97-4148-82CD-ABC55B768FE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27A3C6DA-1A27-477B-8177-7B12FFC02B8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F2C3641E-E53D-49A0-BCBD-4032666758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1ECBF9AC-A816-4BF0-BAB1-92FC58E996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C882B266-FB7A-4A61-8B96-73ADB0FBFF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22631BC6-6721-438B-BD23-ACB0BC7610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B38054F4-FA71-48F2-A76A-148A171035E5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CA66E608-A7EF-4D50-B44D-BD6893FD8571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578E7F22-BAFA-4752-B21D-E78FFD2316CD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2D8454C2-F79D-4197-BED9-7A88F8A8503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0935023C-A5D3-4DA7-B7EE-B8970D463C5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2AE6C71C-3C44-4234-9179-976FFF2ADB3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E6CBF7E9-689B-49BF-8680-4FD2261B266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65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1C3CBEBF-81F0-4CF7-9E7E-E6636326FD66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EC64EE24-4D27-4F61-9F3D-746979C21C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F44143D5-2308-4ECF-8A8C-D1C78AE059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DDEEB445-8F0E-4254-8A7B-E3E0DF92F06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70CB4D5F-DBC9-461A-B647-122A42ACF6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1929E4A0-0881-4632-8964-5246D9A1B4A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8DB3CA34-FD03-49A0-B43E-D86724B729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8847D0F4-A787-4CDF-8FC1-544D766382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31FB852A-F5F8-424D-B554-7087B4FD88C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1520DBE7-9D59-419A-BF95-535CA69E10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89B8E168-9CF0-439D-B9DB-B974610000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B5946EC3-910C-4B9D-B992-5C11B0AB2ED4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91F48FE6-E0C3-45A1-A094-E89A34D57B2A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E78DDB58-ACCF-4A73-BA29-E6C5878B75E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5468576A-3DF4-4EAC-925C-7603334D9D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25B9AA06-7BF2-4AF0-A3E5-F122E70331B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F7FBC98F-939B-4D73-BD4A-FA896D1E25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E785F46C-319A-428D-86B3-957FA4FC86D8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5C460C0F-BEE6-475E-A804-4C4649BF06F2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C7C58785-28DE-4BB8-ACCD-7B926365866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5987DEFC-00C6-42EA-B4D1-BC54FB502FF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CE9A6AA1-FAB1-467D-BB83-B9A7CD3B80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2D940C89-51BC-4BE1-8108-4916BB011C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1B6008DA-A56F-4974-888C-1183D7841A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50A0233B-357C-40E8-8B31-F0832EE159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7F624D2A-B892-4EF6-B361-169CF2AD52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F6438AAC-7550-460D-9137-E01B8A9C72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F0F23E23-332A-4F38-87CD-CF5B6FE5B6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D6D9E87B-6FDA-43EE-B293-9822D3AF61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CF99BE60-42CC-4595-B907-273C49FEE2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834271CA-9205-45E2-BC1D-8B050FAB6A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5C262340-3344-49CE-857C-53722E91B1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8191608C-8908-4867-9DF7-28E6C5EDEE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992B45D3-2B80-4A41-8BB7-2BF956719B6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F56E1D55-756C-4442-8F21-0A9649D560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31985A0B-EE32-40FC-8A2E-133D879176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698060B-91C7-4651-939D-0A230034A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FC0640B3-8826-44E6-BDCA-F8D77D2463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BF275D49-6304-460F-A7BF-E1D0271967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0D605917-D9B0-459D-947F-41A31A2B42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716DC2B6-0B9E-49AA-ADAF-F76ACFC369D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01F47B24-5E9A-4DE7-9F62-5B38FD9CA0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A61ADA4E-1D90-4407-938E-5E11FEEF43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DA009339-D351-4B1B-9DD9-0EA5F29964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07767DC4-FE05-42E7-A7F7-F1DCC40ADE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3AA0A0B3-6AF5-443E-8422-80AA7F3996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725CB3A9-F89C-4740-B98A-76F96EC64A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08873830-29A9-4117-9E48-5B55EC91DCA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6B1D37E0-D9D1-4D1E-8C07-241F7F8EA3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56CC8285-15CD-40B8-9EA1-A44C9F375D7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E60ED23A-4B06-4A7E-B5D7-1E1DAF1207AB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8BDC85FC-61BA-427A-850C-446A35CCD3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91B60EBF-DAD4-4043-8027-643D82D637A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F67B9470-2A97-465A-909F-AE2049645A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BF1E6099-EF7A-4373-B53C-1078428D7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2D0BEE73-A530-4DC4-BFBA-C7F0DDE99FBC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CF84D3A8-97D4-48E3-A46D-80FE3344071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5966090B-5E7A-4272-9E82-67FFBE6191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CA459BAB-749F-4B8D-B788-E8BDB9CCA2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289B2B1D-2F0D-4FC0-831E-84E70E97B4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570BC047-FEDC-40C6-807F-8E7DED95E6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BAD30D36-9B2E-455E-95EA-346658BF6E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51D4874E-E408-42D5-94B6-E8D7C53AD03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FE7C122B-3B30-4C09-98D9-EE0D3622A4D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4F92EA10-123A-46B1-B886-EA8DA5AA65F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03A7AC4A-6C46-4237-8DFC-ED8C2ADE4E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F9EB199F-F73A-48BF-A891-FA0EDBFE09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7704A88F-0B8F-4A70-B085-2A8EC8816E6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C2558EE1-5A48-4280-B559-57A82A9185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C587F323-3EA1-4DA0-869A-92C7BD12A8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6AF8CCFF-FA88-49CD-B1C4-9C0D5B5A39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73A90DFD-5365-471D-8E14-63D83CD62CC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DCA974BD-5301-455C-90D3-49DA08E7E37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F8A3208C-4C48-489C-9D86-C3C3CAA0C3E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7792901B-6605-452D-9E07-F99243BD2EC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65BFED47-6909-4624-9169-359CBF5AC63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8B36E02D-DDD1-4C54-8E38-5C8ECC6952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DE23D01F-04C3-4A17-9B23-98FC7711CD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F2750D64-5751-47AC-8915-9275F4077B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D6C99F8-8638-4585-889C-CC18A2169C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8BDB0C8C-9C9A-4ABC-BD98-E739EDF024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9AE03679-0C59-4514-8C3D-AE44A547F1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A5D8088E-77F3-481D-9B90-2387AF8C2F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E267A417-D728-4037-9629-336CB91835E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143202EF-9782-443B-85A5-FB8E821BC37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1D6F34F1-22CB-44EE-8453-E969B113D65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474991BE-04CE-4BE0-9D10-6C48043965F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FB6D9FDF-A466-4F80-B9ED-42407971F95F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3754C0A-332E-4DE7-B148-EE30B3D93FC0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F669E568-0776-4E91-B922-558F4A31FD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22DE929E-4072-426E-8197-91EA641ABB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FB1327D-3AC4-4A34-8D07-4440F43F030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CD3D2345-D9F7-4A2E-936D-D87A275740C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C1F25E11-8214-4598-92A4-1FA3812641D6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0D4A6129-45D7-42D4-A923-A433A3EE5C97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B1FDBF4-8E45-4C30-A6D6-A51D02FDFF0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333B2B29-7A9D-42DC-ACE2-69E4DE2ADE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4DC39EFA-7A0F-493B-A111-54F1B4BE79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C3B7BDD6-7861-484A-8B6C-EE74D9E9A9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7D843CB-02D7-478F-9250-32EAD31C37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0861B63F-3967-4421-B738-6E973D62FC0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31EDB1D8-E655-426B-99BB-C25B916AE6F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C13E8F38-D059-4AB6-A645-1809B64E043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6D2AF729-F0BA-41A3-97DF-FCFDB0CB2D6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7B57D49-D3F3-440D-BE06-54CCD1901BA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10579961-7E5A-42F0-A09C-C2FE2A01CAB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28E33355-CD57-4620-A627-685F3D2B2B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96DEC950-B702-4678-9098-159CD5C9250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55BC16E6-057E-4B43-92E1-32B923BB31C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0D77CB3C-2E34-4A77-A2DE-EF80178E68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D864FBAE-F2A6-41CB-A6BD-D065746BF4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353F60D6-29ED-4859-927E-3E9D8790D05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00FF557F-CB5E-4D01-A505-DF1B354A8AD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F9FC6761-5146-4BA9-A9D5-3146E866104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B326FEBA-81E3-4135-8AAF-6ACA573EE67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CF161AD2-20D8-4B67-A680-5E484758DF5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67148601-61FE-43FE-93A0-BE6837993B7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C50183-68C4-475B-A8CE-E1497A139AA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55AD7786-EFE5-4A58-9530-843B67E6369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DC459CF8-8305-44F5-855C-F9FEBDD502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2B6B4D36-874C-49AD-B5CB-35C237B9D3A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7D791E1F-D9EF-4EDD-987C-159FC46D35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3917A23C-59F2-490D-811C-F26641E15BC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04CF1EBF-FC5E-44F8-95CD-3F231CA3ED5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D6FDE9EB-5E25-43D7-84EB-42CBA8500B3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38B2FF90-7B0F-493B-863B-6C99B5F00A18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65</xdr:row>
      <xdr:rowOff>0</xdr:rowOff>
    </xdr:from>
    <xdr:to>
      <xdr:col>1</xdr:col>
      <xdr:colOff>790575</xdr:colOff>
      <xdr:row>65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7556A1FB-39BC-4A3A-A000-052E01D01AE2}"/>
            </a:ext>
          </a:extLst>
        </xdr:cNvPr>
        <xdr:cNvSpPr txBox="1">
          <a:spLocks noChangeArrowheads="1"/>
        </xdr:cNvSpPr>
      </xdr:nvSpPr>
      <xdr:spPr bwMode="auto">
        <a:xfrm>
          <a:off x="1057275" y="16163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D0836625-6C23-4FE0-9DC0-BB49806417A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CF260AD5-31BE-4189-802D-5526790A74E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3B4D8B3D-153F-4CB7-B141-591A0278575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328C0D0F-6832-45EE-A267-BA44640FC6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605CCE34-50F0-4791-9525-5E2AA12F2C5B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76200</xdr:colOff>
      <xdr:row>65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A3B4EC8A-5A27-4F87-9943-D1EB7C268043}"/>
            </a:ext>
          </a:extLst>
        </xdr:cNvPr>
        <xdr:cNvSpPr txBox="1">
          <a:spLocks noChangeArrowheads="1"/>
        </xdr:cNvSpPr>
      </xdr:nvSpPr>
      <xdr:spPr bwMode="auto">
        <a:xfrm>
          <a:off x="46672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BB51F2D7-C9C3-4359-802D-73CF1917AB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2584F699-14CD-4BDC-9B5A-376D1800E5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AA0AE737-5770-45C2-97A3-0054EBD0476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3FC95626-A1F2-4700-8024-0B3B5107FF1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29482EEF-146C-4399-9591-1CF053568C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FCC31E36-95F7-4FEF-A2FA-340C9490DDB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9B953735-CACF-4491-9652-6BF31A024B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C3F44987-0062-4534-8F76-1A55C435E2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5CA7B41D-C8F8-465B-9888-6EFF24F81C9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36EE471F-5566-4887-B86B-ECECF5F8407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8B2DF54D-F84C-482B-806A-2F4A8ACE40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432DD55-8F63-4C17-8D03-CCB504970D8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F626C2B5-2907-4105-ADBB-008C14D27BB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09E5F331-81BD-4667-9808-0CA08DBA7C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D2A867E-DEF5-40A9-A957-AFFA0A11BF6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4BA249CD-5FA1-47CD-81E4-4699BBE2E70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8351476D-3536-4D5B-A763-4A1825D7974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379F6E4A-4FBC-4A50-82FC-287FA69A0B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65E3B3CD-6743-4951-805A-CB58C4E2A3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76200</xdr:colOff>
      <xdr:row>65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E80655CC-5F41-4A5C-BF1D-A56F4B4ADA5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80A1D7A0-8D03-4927-BDDA-CE04966F5B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F0FDF920-FCDF-4196-ABE3-45E0B6E99B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A84F1F67-09E4-4CF7-9060-93A9D9B4F1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6CA95FE9-9C75-4AE5-9988-48D1FB71F3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0A891EA7-F8EF-42E3-99AD-63E4C93FF0B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51C59D79-004D-46D3-B759-911693DF32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5F8DE7E5-B410-438C-BD56-0403391350E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31534260-724B-41E7-B4A4-19AF37A6E1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4AF470F7-DFCC-4DC2-8978-4B2D914A925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A27D3B3-20C6-401F-B12E-CC612F385C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2D289B69-BED3-4CFC-BEDF-827CB64E61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E4CFEED6-146D-49C6-B61A-9FBEF559858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EF21A560-FC03-4E37-A30D-B5C144425E1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34BE6034-9D1E-4D3F-A199-9132443B518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BE5C1E48-091D-45F8-A5A9-84BB14C057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7F597DF4-D139-42BA-8F9B-E437BC77A2A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32BAA811-A8E8-43C0-9536-7A4EA5C8B93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63DC9551-6D8B-455A-BD2F-E64097F62F4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825CE96D-FF9F-4AF4-8A4A-D1226438A26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169C3168-AB9A-4584-AED1-AE1B39E5B3F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EC04174B-055F-4B60-9017-9E1055B0985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096D2A66-D6C4-4220-8497-F48D4624EDA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00879B5E-CD84-442E-B502-D1E84600FC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19E554B6-AFB9-476D-8521-96A4C8A48FD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CFBF98E8-6EEE-4CDB-B92D-C1134623D8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95D69F39-B382-49C1-9160-265AE4995E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5DEF053D-39F7-4823-8A10-DA3F0EB7DF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AE1D07BA-3AFD-4591-A324-B4DF9E31B22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111E55C2-191A-4384-B519-36CB99F23DD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DC15FE67-C1A5-487F-A1F6-EEA3EC9A2AB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0CCE749-EB8F-4BEF-9DBF-C828C9A38B1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8A8E4D55-7E81-4FA4-AC24-A67C99EA9A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9A502BC1-1679-4B3D-AE61-D835EBA841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B72EAD8A-8C87-45A0-89EF-348F9F7928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EF018577-AD37-461A-8D63-AB95E8FD06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63254E5B-B0F8-4C8A-9EE9-A932EAFD47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B689BDDE-F3EC-4CA3-BDC4-178D2DEC32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7AB369DD-F51B-4687-A0B0-A393B9C36A5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DE3A3F32-1682-43E6-ABB9-66E8B28A98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A301E88-D930-4E4A-B999-18588481470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281EBDA-48BD-4BED-A7A2-4A6B112D3B7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09831A6-CB78-4FEE-B162-3624215264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C4F393C5-3740-4E00-BACA-50388796C3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8400FF1B-197B-41B7-AFDD-FD4AEFF7FB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B89F9CA8-620B-4CE2-BC96-F1AC499189B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642EDC7C-FC0F-4862-8B24-89B0AFAEB81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0FF2CA7A-3482-43BB-AA78-FBE9E3F30F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3622F9D4-1E1A-421E-AA7E-D9B36A753B9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95617EC3-1630-4926-ADC9-3FF3328280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F1CE79CF-8523-4993-98D3-399FBF7B1BF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B551B2F5-83EE-4205-A924-35627419311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FD24B402-4C0C-4CBA-B512-4A9005CFFB1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7D406782-F61D-458B-B4BB-B129866CAD5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79FFA571-AB18-4C7E-BF44-CA619133967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77AC4F44-C32C-4E0E-B982-604F020999F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C33BC241-0F19-418C-B458-51FE95E60E6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84F84ABB-BFC0-4ACF-B146-6A35CA0D0FD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0D320D20-346B-4F63-99C0-7402C79654A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068D1E0D-D7CB-475B-BA7D-95FFD7128B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99631A59-522C-4570-8A0B-67F505BD8B0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D5C52479-B29D-46C0-99F3-3E80EA7E9DC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823DCD27-F0BA-4956-A0E6-49C41D6CDDF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CC50D987-36E6-4BFC-B3CF-A551DBF1B95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5BA7DB98-1CC2-4A04-A909-832CDC2E3E8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4E2D502C-85B1-4D3F-9B6D-29C840D5613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09985778-DDDD-4C8D-82B3-7819C881325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7363B345-92AE-4C93-BB74-9CBA817C6AF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D444F75C-38F7-45CB-A38D-E0F8527CBD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A95B0FBA-3B9C-4B41-A796-1C7547E3108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69E598AE-0F3B-4519-B4A2-480DF5E9A62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ED7067C-EBF7-4612-AFA4-6B7F459BBF6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40922A06-F9B2-4804-9105-12422DCDFE2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3BAACD83-ADAD-4E40-A575-45AF153CDA9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1F713826-F48E-4B2E-AF85-639D169955C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B76C1835-B07B-4266-A957-852BE21B06D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CCF35E84-85FD-4253-8929-2512169252C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9F972BB2-DEF4-4FAA-A6E2-345EE647325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227714E8-D932-4702-BEB6-6E952E5E169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BC0D1293-7395-4300-8E0D-BECE8AB5BCD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AB586F75-4719-47A3-BA60-2177F33119D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5C77AE09-D1BD-4801-BF8A-7D9CCD1629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EC2B99DA-CC0D-4B1E-BA31-7CA1570F717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DFFE9A89-E70A-4E40-BD2C-CA3D313BFD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8951AD6C-989A-4FEB-B5CE-9BC604F62A4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254A1184-FF65-4E42-B75E-0F60E03E8D2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322C979F-4C5F-4C68-A82D-15B700748A1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02702E5A-4E4F-4DC5-A87C-2201815F48B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186180AE-C732-46CB-BB6D-8F48932B424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B4AAF030-99C0-4F6E-9A14-AF8208CA349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F79D231B-D2DC-45EC-8EE4-064CFB0E38B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53001CA2-6B06-4F2C-A3F2-70E2869662E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41AE3DB3-6E6B-4825-A547-45506DFC6E0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79D068B-0FE3-4259-9EB9-9E60D52E288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20E2577-521D-4798-AD07-9D66A3765EFD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B2C979C4-7E95-45F3-A3B9-0B5CF4F1944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5BFB7826-8DE3-452F-A428-34B51D6355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A2E22FA3-119C-4A87-A0E1-E16C8DFE453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0D6D4EEE-E9C4-405B-9DEC-9521FD3CF79C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57F5901B-A66A-4CB5-96E0-882C6F18EC7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EF14DA9B-A33C-4DB5-A601-C1286A05CB1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1E587F97-97A4-4B01-898F-184AB979D51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B3DAFA4D-21EA-465E-AC9C-C280D99BF7B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D706425D-3881-4662-B7E5-A1482F96D26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BF8CE98-22DD-43FD-AA48-311AFB855B4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2AA4504B-5406-470E-B4AA-631FEF5CAD4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32DA99FA-9BFF-4C05-B8EF-FE86F65619A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31052FF0-4E91-4DCD-9460-54313B312EB8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61B7A236-1178-40A9-94A3-1E82CAF8E960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74375471-4BD4-43AE-956C-11449368DB99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5179DB7-BEB7-4992-BF7E-688D38A6121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A49181A9-312D-4764-B1DB-A9CE6C2B749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DC2D49C5-36CE-4DD5-9D41-5D3D93721EA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FA0C23F3-3C30-4E11-BFA8-0E76BBB1FE2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723C35C2-72BD-4108-949D-A9173BE4E1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561A8400-97A2-4241-BBFB-BAE3C1668C9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01943FA6-4DC8-4B9F-A2E7-FEA3756DACE1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05075392-16C4-494F-A856-2EF313247BD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7545150B-8479-4BE3-A276-A3D4A33F1A83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187CB132-61A0-4C12-A7EA-B9AA41FFF74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E9FD41DF-56E3-4B65-B6CA-1CD8C396C0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B2CF297D-DD73-4724-B3A8-5479FB50B4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F4C97906-951A-44DB-9573-4D7D84CA46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1A9BD9C-A75C-4459-9B51-82D1BCA7624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C16829E6-D9FB-484E-AC2F-61FE24E2E52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66160128-D520-400A-90B7-B3C1F5E0017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128A0FC-0E83-4E4A-8A11-CDC9C6E0772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5340BDFF-B644-4CBA-BD82-70B1E4C78E3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D9467F4B-5B30-4920-861D-E615330A620B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5C24224A-CED1-4825-BCC3-7BF196C790C7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B185D378-485D-43C8-816B-D45E8E2C23DA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EB7C6C3B-05E5-42E2-A4D8-3372B3B7684E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8E1B9B37-A73F-49C3-AAAB-194568CA4AE4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C074B7E7-6758-4A17-8A79-6A4E49FB4392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C779C946-D706-4F6A-A38A-840402198E4F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6D757D2E-20AB-4DD7-8B58-7005B64D7AE6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65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CA035F27-F7F1-49BF-AEBC-723BD1B25C05}"/>
            </a:ext>
          </a:extLst>
        </xdr:cNvPr>
        <xdr:cNvSpPr txBox="1">
          <a:spLocks noChangeArrowheads="1"/>
        </xdr:cNvSpPr>
      </xdr:nvSpPr>
      <xdr:spPr bwMode="auto">
        <a:xfrm>
          <a:off x="4057650" y="1616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workbookViewId="0">
      <selection activeCell="C25" sqref="C25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45" t="s">
        <v>357</v>
      </c>
      <c r="C2" s="145"/>
      <c r="D2" s="145"/>
      <c r="E2" s="34"/>
    </row>
    <row r="3" spans="1:5" ht="15" x14ac:dyDescent="0.2">
      <c r="A3" s="35"/>
      <c r="B3" s="34" t="s">
        <v>41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43" t="s">
        <v>58</v>
      </c>
      <c r="D5" s="144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34</v>
      </c>
      <c r="B8" s="40" t="s">
        <v>45</v>
      </c>
      <c r="C8" s="41" t="s">
        <v>46</v>
      </c>
      <c r="D8" s="40" t="s">
        <v>47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42</v>
      </c>
      <c r="C10" s="46" t="s">
        <v>53</v>
      </c>
      <c r="D10" s="47">
        <f>მაღაზია!L466</f>
        <v>0</v>
      </c>
    </row>
    <row r="11" spans="1:5" ht="15.75" x14ac:dyDescent="0.2">
      <c r="A11" s="45">
        <v>2</v>
      </c>
      <c r="B11" s="45" t="s">
        <v>78</v>
      </c>
      <c r="C11" s="46" t="s">
        <v>179</v>
      </c>
      <c r="D11" s="47">
        <f>ეზო!L366</f>
        <v>0</v>
      </c>
    </row>
    <row r="12" spans="1:5" ht="15.75" x14ac:dyDescent="0.2">
      <c r="A12" s="45">
        <v>3</v>
      </c>
      <c r="B12" s="45" t="s">
        <v>44</v>
      </c>
      <c r="C12" s="46" t="s">
        <v>63</v>
      </c>
      <c r="D12" s="47">
        <f>'წყალსადენ კანალიზაცია'!L79</f>
        <v>0</v>
      </c>
    </row>
    <row r="13" spans="1:5" ht="15.75" x14ac:dyDescent="0.2">
      <c r="A13" s="45">
        <v>4</v>
      </c>
      <c r="B13" s="45" t="s">
        <v>223</v>
      </c>
      <c r="C13" s="46" t="s">
        <v>43</v>
      </c>
      <c r="D13" s="47">
        <f>ელ.ქსელი!L70</f>
        <v>0</v>
      </c>
    </row>
    <row r="14" spans="1:5" ht="15.75" x14ac:dyDescent="0.2">
      <c r="A14" s="45">
        <v>5</v>
      </c>
      <c r="B14" s="45" t="s">
        <v>224</v>
      </c>
      <c r="C14" s="46" t="s">
        <v>225</v>
      </c>
      <c r="D14" s="47">
        <f>'გათბობა-გაგრილება-ვენტილაცია'!L76</f>
        <v>0</v>
      </c>
    </row>
    <row r="15" spans="1:5" ht="15.75" x14ac:dyDescent="0.2">
      <c r="A15" s="48"/>
      <c r="B15" s="49"/>
      <c r="C15" s="50" t="s">
        <v>51</v>
      </c>
      <c r="D15" s="51">
        <f>SUM(D10:D14)</f>
        <v>0</v>
      </c>
    </row>
    <row r="27" spans="4:4" x14ac:dyDescent="0.2">
      <c r="D27" s="59"/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86"/>
  <sheetViews>
    <sheetView topLeftCell="A393" workbookViewId="0">
      <selection activeCell="F409" sqref="F409:L455"/>
    </sheetView>
  </sheetViews>
  <sheetFormatPr defaultColWidth="9.140625" defaultRowHeight="15" x14ac:dyDescent="0.25"/>
  <cols>
    <col min="1" max="1" width="4" style="9" customWidth="1"/>
    <col min="2" max="2" width="57.42578125" style="10" customWidth="1"/>
    <col min="3" max="3" width="11.85546875" style="135" customWidth="1"/>
    <col min="4" max="4" width="10.42578125" style="135" customWidth="1"/>
    <col min="5" max="6" width="9.140625" style="135"/>
    <col min="7" max="7" width="9.42578125" style="135" bestFit="1" customWidth="1"/>
    <col min="8" max="11" width="9.140625" style="135"/>
    <col min="12" max="12" width="18.42578125" style="135" customWidth="1"/>
    <col min="13" max="16384" width="9.140625" style="9"/>
  </cols>
  <sheetData>
    <row r="2" spans="1:12" ht="63.75" customHeight="1" x14ac:dyDescent="0.25">
      <c r="B2" s="145" t="s">
        <v>357</v>
      </c>
      <c r="C2" s="145"/>
      <c r="D2" s="145"/>
      <c r="E2" s="145"/>
      <c r="F2" s="145"/>
    </row>
    <row r="4" spans="1:12" x14ac:dyDescent="0.25">
      <c r="D4" s="176" t="s">
        <v>12</v>
      </c>
      <c r="E4" s="176"/>
      <c r="F4" s="176"/>
    </row>
    <row r="6" spans="1:12" ht="50.25" customHeight="1" x14ac:dyDescent="0.25">
      <c r="A6" s="166" t="s">
        <v>9</v>
      </c>
      <c r="B6" s="155" t="s">
        <v>0</v>
      </c>
      <c r="C6" s="155" t="s">
        <v>1</v>
      </c>
      <c r="D6" s="164" t="s">
        <v>2</v>
      </c>
      <c r="E6" s="165"/>
      <c r="F6" s="164" t="s">
        <v>5</v>
      </c>
      <c r="G6" s="165"/>
      <c r="H6" s="164" t="s">
        <v>8</v>
      </c>
      <c r="I6" s="165"/>
      <c r="J6" s="162" t="s">
        <v>10</v>
      </c>
      <c r="K6" s="163"/>
      <c r="L6" s="155" t="s">
        <v>7</v>
      </c>
    </row>
    <row r="7" spans="1:12" ht="80.25" customHeight="1" x14ac:dyDescent="0.25">
      <c r="A7" s="166"/>
      <c r="B7" s="157"/>
      <c r="C7" s="157"/>
      <c r="D7" s="1" t="s">
        <v>3</v>
      </c>
      <c r="E7" s="1" t="s">
        <v>4</v>
      </c>
      <c r="F7" s="1" t="s">
        <v>6</v>
      </c>
      <c r="G7" s="131" t="s">
        <v>7</v>
      </c>
      <c r="H7" s="1" t="s">
        <v>6</v>
      </c>
      <c r="I7" s="131" t="s">
        <v>7</v>
      </c>
      <c r="J7" s="1" t="s">
        <v>6</v>
      </c>
      <c r="K7" s="131" t="s">
        <v>7</v>
      </c>
      <c r="L7" s="157"/>
    </row>
    <row r="8" spans="1:12" x14ac:dyDescent="0.2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</row>
    <row r="9" spans="1:12" ht="24" customHeight="1" x14ac:dyDescent="0.25">
      <c r="A9" s="167" t="s">
        <v>376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9"/>
    </row>
    <row r="10" spans="1:12" x14ac:dyDescent="0.25">
      <c r="A10" s="170">
        <v>1</v>
      </c>
      <c r="B10" s="60" t="s">
        <v>242</v>
      </c>
      <c r="C10" s="65" t="s">
        <v>20</v>
      </c>
      <c r="D10" s="129"/>
      <c r="E10" s="66">
        <v>6.4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71"/>
      <c r="B11" s="62" t="s">
        <v>15</v>
      </c>
      <c r="C11" s="132" t="s">
        <v>16</v>
      </c>
      <c r="D11" s="131">
        <v>1</v>
      </c>
      <c r="E11" s="131">
        <f>E10*D11</f>
        <v>6.4</v>
      </c>
      <c r="F11" s="63"/>
      <c r="G11" s="63"/>
      <c r="H11" s="63"/>
      <c r="I11" s="63"/>
      <c r="J11" s="63"/>
      <c r="K11" s="63"/>
      <c r="L11" s="63"/>
    </row>
    <row r="12" spans="1:12" x14ac:dyDescent="0.25">
      <c r="A12" s="170">
        <v>2</v>
      </c>
      <c r="B12" s="60" t="s">
        <v>248</v>
      </c>
      <c r="C12" s="65" t="s">
        <v>20</v>
      </c>
      <c r="D12" s="129"/>
      <c r="E12" s="66">
        <v>97.5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71"/>
      <c r="B13" s="62" t="s">
        <v>15</v>
      </c>
      <c r="C13" s="132" t="s">
        <v>16</v>
      </c>
      <c r="D13" s="131">
        <v>1</v>
      </c>
      <c r="E13" s="131">
        <f>E12*D13</f>
        <v>97.5</v>
      </c>
      <c r="F13" s="63"/>
      <c r="G13" s="63"/>
      <c r="H13" s="63"/>
      <c r="I13" s="63"/>
      <c r="J13" s="63"/>
      <c r="K13" s="63"/>
      <c r="L13" s="63"/>
    </row>
    <row r="14" spans="1:12" ht="25.5" x14ac:dyDescent="0.25">
      <c r="A14" s="150">
        <v>3</v>
      </c>
      <c r="B14" s="60" t="s">
        <v>378</v>
      </c>
      <c r="C14" s="65" t="s">
        <v>20</v>
      </c>
      <c r="D14" s="129"/>
      <c r="E14" s="66">
        <v>61.8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52"/>
      <c r="B15" s="62" t="s">
        <v>15</v>
      </c>
      <c r="C15" s="132" t="s">
        <v>16</v>
      </c>
      <c r="D15" s="131">
        <v>1</v>
      </c>
      <c r="E15" s="131">
        <f>E14*D15</f>
        <v>61.8</v>
      </c>
      <c r="F15" s="63"/>
      <c r="G15" s="63"/>
      <c r="H15" s="63"/>
      <c r="I15" s="63"/>
      <c r="J15" s="63"/>
      <c r="K15" s="63"/>
      <c r="L15" s="63"/>
    </row>
    <row r="16" spans="1:12" x14ac:dyDescent="0.25">
      <c r="A16" s="150">
        <v>4</v>
      </c>
      <c r="B16" s="60" t="s">
        <v>243</v>
      </c>
      <c r="C16" s="65" t="s">
        <v>20</v>
      </c>
      <c r="D16" s="129"/>
      <c r="E16" s="129">
        <v>68.2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52"/>
      <c r="B17" s="62" t="s">
        <v>15</v>
      </c>
      <c r="C17" s="132" t="s">
        <v>16</v>
      </c>
      <c r="D17" s="131">
        <v>1</v>
      </c>
      <c r="E17" s="131">
        <f>E16*D17</f>
        <v>68.2</v>
      </c>
      <c r="F17" s="63"/>
      <c r="G17" s="63"/>
      <c r="H17" s="63"/>
      <c r="I17" s="63"/>
      <c r="J17" s="63"/>
      <c r="K17" s="63"/>
      <c r="L17" s="63"/>
    </row>
    <row r="18" spans="1:12" x14ac:dyDescent="0.25">
      <c r="A18" s="150">
        <v>5</v>
      </c>
      <c r="B18" s="60" t="s">
        <v>246</v>
      </c>
      <c r="C18" s="65" t="s">
        <v>13</v>
      </c>
      <c r="D18" s="129"/>
      <c r="E18" s="129">
        <v>12.6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52"/>
      <c r="B19" s="62" t="s">
        <v>15</v>
      </c>
      <c r="C19" s="132" t="s">
        <v>16</v>
      </c>
      <c r="D19" s="131">
        <v>1</v>
      </c>
      <c r="E19" s="131">
        <f>E18*D19</f>
        <v>12.6</v>
      </c>
      <c r="F19" s="63"/>
      <c r="G19" s="63"/>
      <c r="H19" s="63"/>
      <c r="I19" s="63"/>
      <c r="J19" s="63"/>
      <c r="K19" s="63"/>
      <c r="L19" s="63"/>
    </row>
    <row r="20" spans="1:12" x14ac:dyDescent="0.25">
      <c r="A20" s="150">
        <v>6</v>
      </c>
      <c r="B20" s="60" t="s">
        <v>247</v>
      </c>
      <c r="C20" s="65" t="s">
        <v>13</v>
      </c>
      <c r="D20" s="129"/>
      <c r="E20" s="129">
        <v>24.8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51"/>
      <c r="B21" s="62" t="s">
        <v>15</v>
      </c>
      <c r="C21" s="132" t="s">
        <v>16</v>
      </c>
      <c r="D21" s="131">
        <v>1</v>
      </c>
      <c r="E21" s="131">
        <f>E20*D21</f>
        <v>24.8</v>
      </c>
      <c r="F21" s="63"/>
      <c r="G21" s="63"/>
      <c r="H21" s="63"/>
      <c r="I21" s="63"/>
      <c r="J21" s="63"/>
      <c r="K21" s="63"/>
      <c r="L21" s="63"/>
    </row>
    <row r="22" spans="1:12" ht="25.5" x14ac:dyDescent="0.25">
      <c r="A22" s="150">
        <v>7</v>
      </c>
      <c r="B22" s="60" t="s">
        <v>244</v>
      </c>
      <c r="C22" s="65" t="s">
        <v>13</v>
      </c>
      <c r="D22" s="129"/>
      <c r="E22" s="129">
        <v>68.599999999999994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52"/>
      <c r="B23" s="62" t="s">
        <v>15</v>
      </c>
      <c r="C23" s="132" t="s">
        <v>16</v>
      </c>
      <c r="D23" s="131">
        <v>1</v>
      </c>
      <c r="E23" s="131">
        <f>E22*D23</f>
        <v>68.599999999999994</v>
      </c>
      <c r="F23" s="63"/>
      <c r="G23" s="63"/>
      <c r="H23" s="63"/>
      <c r="I23" s="63"/>
      <c r="J23" s="63"/>
      <c r="K23" s="63"/>
      <c r="L23" s="63"/>
    </row>
    <row r="24" spans="1:12" ht="25.5" x14ac:dyDescent="0.25">
      <c r="A24" s="170">
        <v>8</v>
      </c>
      <c r="B24" s="60" t="s">
        <v>245</v>
      </c>
      <c r="C24" s="129" t="s">
        <v>20</v>
      </c>
      <c r="D24" s="129"/>
      <c r="E24" s="129">
        <v>13.8</v>
      </c>
      <c r="F24" s="61"/>
      <c r="G24" s="61"/>
      <c r="H24" s="61"/>
      <c r="I24" s="61"/>
      <c r="J24" s="61"/>
      <c r="K24" s="61"/>
      <c r="L24" s="61"/>
    </row>
    <row r="25" spans="1:12" x14ac:dyDescent="0.25">
      <c r="A25" s="171"/>
      <c r="B25" s="62" t="s">
        <v>15</v>
      </c>
      <c r="C25" s="131" t="s">
        <v>16</v>
      </c>
      <c r="D25" s="131">
        <v>1</v>
      </c>
      <c r="E25" s="131">
        <f>E24*D25</f>
        <v>13.8</v>
      </c>
      <c r="F25" s="63"/>
      <c r="G25" s="63"/>
      <c r="H25" s="63"/>
      <c r="I25" s="63"/>
      <c r="J25" s="63"/>
      <c r="K25" s="63"/>
      <c r="L25" s="63"/>
    </row>
    <row r="26" spans="1:12" ht="25.5" x14ac:dyDescent="0.25">
      <c r="A26" s="153">
        <v>9</v>
      </c>
      <c r="B26" s="60" t="s">
        <v>32</v>
      </c>
      <c r="C26" s="65" t="s">
        <v>14</v>
      </c>
      <c r="D26" s="129"/>
      <c r="E26" s="129">
        <v>45.99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53"/>
      <c r="B27" s="62" t="s">
        <v>261</v>
      </c>
      <c r="C27" s="132" t="s">
        <v>96</v>
      </c>
      <c r="D27" s="131"/>
      <c r="E27" s="131">
        <v>1</v>
      </c>
      <c r="F27" s="63"/>
      <c r="G27" s="63"/>
      <c r="H27" s="68"/>
      <c r="I27" s="68"/>
      <c r="J27" s="63"/>
      <c r="K27" s="63"/>
      <c r="L27" s="63"/>
    </row>
    <row r="28" spans="1:12" x14ac:dyDescent="0.25">
      <c r="A28" s="153"/>
      <c r="B28" s="62" t="s">
        <v>33</v>
      </c>
      <c r="C28" s="132" t="s">
        <v>22</v>
      </c>
      <c r="D28" s="131">
        <v>1.75</v>
      </c>
      <c r="E28" s="131">
        <f>E26*D28</f>
        <v>80.482500000000002</v>
      </c>
      <c r="F28" s="63"/>
      <c r="G28" s="63"/>
      <c r="H28" s="63"/>
      <c r="I28" s="63"/>
      <c r="J28" s="63"/>
      <c r="K28" s="63"/>
      <c r="L28" s="63"/>
    </row>
    <row r="29" spans="1:12" x14ac:dyDescent="0.25">
      <c r="A29" s="167" t="s">
        <v>377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9"/>
    </row>
    <row r="30" spans="1:12" x14ac:dyDescent="0.25">
      <c r="A30" s="170">
        <v>1</v>
      </c>
      <c r="B30" s="60" t="s">
        <v>249</v>
      </c>
      <c r="C30" s="65" t="s">
        <v>20</v>
      </c>
      <c r="D30" s="129"/>
      <c r="E30" s="66">
        <v>19.2</v>
      </c>
      <c r="F30" s="61"/>
      <c r="G30" s="61"/>
      <c r="H30" s="61"/>
      <c r="I30" s="61"/>
      <c r="J30" s="61"/>
      <c r="K30" s="61"/>
      <c r="L30" s="61"/>
    </row>
    <row r="31" spans="1:12" x14ac:dyDescent="0.25">
      <c r="A31" s="171"/>
      <c r="B31" s="62" t="s">
        <v>15</v>
      </c>
      <c r="C31" s="132" t="s">
        <v>16</v>
      </c>
      <c r="D31" s="131">
        <v>1</v>
      </c>
      <c r="E31" s="131">
        <f>E30*D31</f>
        <v>19.2</v>
      </c>
      <c r="F31" s="63"/>
      <c r="G31" s="63"/>
      <c r="H31" s="63"/>
      <c r="I31" s="63"/>
      <c r="J31" s="63"/>
      <c r="K31" s="63"/>
      <c r="L31" s="63"/>
    </row>
    <row r="32" spans="1:12" x14ac:dyDescent="0.25">
      <c r="A32" s="150">
        <v>2</v>
      </c>
      <c r="B32" s="60" t="s">
        <v>380</v>
      </c>
      <c r="C32" s="65" t="s">
        <v>20</v>
      </c>
      <c r="D32" s="129"/>
      <c r="E32" s="66">
        <v>77.61</v>
      </c>
      <c r="F32" s="61"/>
      <c r="G32" s="61"/>
      <c r="H32" s="61"/>
      <c r="I32" s="61"/>
      <c r="J32" s="61"/>
      <c r="K32" s="61"/>
      <c r="L32" s="61"/>
    </row>
    <row r="33" spans="1:12" x14ac:dyDescent="0.25">
      <c r="A33" s="152"/>
      <c r="B33" s="62" t="s">
        <v>15</v>
      </c>
      <c r="C33" s="132" t="s">
        <v>16</v>
      </c>
      <c r="D33" s="131">
        <v>1</v>
      </c>
      <c r="E33" s="131">
        <f>E32*D33</f>
        <v>77.61</v>
      </c>
      <c r="F33" s="63"/>
      <c r="G33" s="63"/>
      <c r="H33" s="63"/>
      <c r="I33" s="63"/>
      <c r="J33" s="63"/>
      <c r="K33" s="63"/>
      <c r="L33" s="63"/>
    </row>
    <row r="34" spans="1:12" x14ac:dyDescent="0.25">
      <c r="A34" s="150">
        <v>3</v>
      </c>
      <c r="B34" s="60" t="s">
        <v>250</v>
      </c>
      <c r="C34" s="65" t="s">
        <v>20</v>
      </c>
      <c r="D34" s="129"/>
      <c r="E34" s="129">
        <v>42</v>
      </c>
      <c r="F34" s="61"/>
      <c r="G34" s="61"/>
      <c r="H34" s="61"/>
      <c r="I34" s="61"/>
      <c r="J34" s="61"/>
      <c r="K34" s="61"/>
      <c r="L34" s="61"/>
    </row>
    <row r="35" spans="1:12" x14ac:dyDescent="0.25">
      <c r="A35" s="152"/>
      <c r="B35" s="62" t="s">
        <v>15</v>
      </c>
      <c r="C35" s="132" t="s">
        <v>16</v>
      </c>
      <c r="D35" s="131">
        <v>1</v>
      </c>
      <c r="E35" s="131">
        <f>E34*D35</f>
        <v>42</v>
      </c>
      <c r="F35" s="63"/>
      <c r="G35" s="63"/>
      <c r="H35" s="63"/>
      <c r="I35" s="63"/>
      <c r="J35" s="63"/>
      <c r="K35" s="63"/>
      <c r="L35" s="63"/>
    </row>
    <row r="36" spans="1:12" x14ac:dyDescent="0.25">
      <c r="A36" s="150">
        <v>4</v>
      </c>
      <c r="B36" s="60" t="s">
        <v>251</v>
      </c>
      <c r="C36" s="65" t="s">
        <v>20</v>
      </c>
      <c r="D36" s="129"/>
      <c r="E36" s="129">
        <v>38.5</v>
      </c>
      <c r="F36" s="61"/>
      <c r="G36" s="61"/>
      <c r="H36" s="61"/>
      <c r="I36" s="61"/>
      <c r="J36" s="61"/>
      <c r="K36" s="61"/>
      <c r="L36" s="61"/>
    </row>
    <row r="37" spans="1:12" x14ac:dyDescent="0.25">
      <c r="A37" s="152"/>
      <c r="B37" s="62" t="s">
        <v>15</v>
      </c>
      <c r="C37" s="132" t="s">
        <v>16</v>
      </c>
      <c r="D37" s="131">
        <v>1</v>
      </c>
      <c r="E37" s="131">
        <f>E36*D37</f>
        <v>38.5</v>
      </c>
      <c r="F37" s="63"/>
      <c r="G37" s="63"/>
      <c r="H37" s="63"/>
      <c r="I37" s="63"/>
      <c r="J37" s="63"/>
      <c r="K37" s="63"/>
      <c r="L37" s="63"/>
    </row>
    <row r="38" spans="1:12" x14ac:dyDescent="0.25">
      <c r="A38" s="150">
        <v>5</v>
      </c>
      <c r="B38" s="60" t="s">
        <v>252</v>
      </c>
      <c r="C38" s="65" t="s">
        <v>20</v>
      </c>
      <c r="D38" s="129"/>
      <c r="E38" s="129">
        <v>5</v>
      </c>
      <c r="F38" s="61"/>
      <c r="G38" s="61"/>
      <c r="H38" s="61"/>
      <c r="I38" s="61"/>
      <c r="J38" s="61"/>
      <c r="K38" s="61"/>
      <c r="L38" s="61"/>
    </row>
    <row r="39" spans="1:12" x14ac:dyDescent="0.25">
      <c r="A39" s="152"/>
      <c r="B39" s="62" t="s">
        <v>15</v>
      </c>
      <c r="C39" s="132" t="s">
        <v>16</v>
      </c>
      <c r="D39" s="131">
        <v>1</v>
      </c>
      <c r="E39" s="131">
        <f>E38*D39</f>
        <v>5</v>
      </c>
      <c r="F39" s="63"/>
      <c r="G39" s="63"/>
      <c r="H39" s="63"/>
      <c r="I39" s="63"/>
      <c r="J39" s="63"/>
      <c r="K39" s="63"/>
      <c r="L39" s="63"/>
    </row>
    <row r="40" spans="1:12" x14ac:dyDescent="0.25">
      <c r="A40" s="150">
        <v>6</v>
      </c>
      <c r="B40" s="60" t="s">
        <v>379</v>
      </c>
      <c r="C40" s="65" t="s">
        <v>20</v>
      </c>
      <c r="D40" s="129"/>
      <c r="E40" s="66">
        <v>43.5</v>
      </c>
      <c r="F40" s="61"/>
      <c r="G40" s="61"/>
      <c r="H40" s="61"/>
      <c r="I40" s="61"/>
      <c r="J40" s="61"/>
      <c r="K40" s="61"/>
      <c r="L40" s="61"/>
    </row>
    <row r="41" spans="1:12" x14ac:dyDescent="0.25">
      <c r="A41" s="152"/>
      <c r="B41" s="62" t="s">
        <v>15</v>
      </c>
      <c r="C41" s="132" t="s">
        <v>16</v>
      </c>
      <c r="D41" s="131">
        <v>1</v>
      </c>
      <c r="E41" s="131">
        <f>E40*D41</f>
        <v>43.5</v>
      </c>
      <c r="F41" s="63"/>
      <c r="G41" s="63"/>
      <c r="H41" s="63"/>
      <c r="I41" s="63"/>
      <c r="J41" s="63"/>
      <c r="K41" s="63"/>
      <c r="L41" s="63"/>
    </row>
    <row r="42" spans="1:12" ht="25.5" x14ac:dyDescent="0.25">
      <c r="A42" s="150">
        <v>7</v>
      </c>
      <c r="B42" s="60" t="s">
        <v>254</v>
      </c>
      <c r="C42" s="65" t="s">
        <v>13</v>
      </c>
      <c r="D42" s="129"/>
      <c r="E42" s="129">
        <v>43.5</v>
      </c>
      <c r="F42" s="61"/>
      <c r="G42" s="61"/>
      <c r="H42" s="61"/>
      <c r="I42" s="61"/>
      <c r="J42" s="61"/>
      <c r="K42" s="61"/>
      <c r="L42" s="61"/>
    </row>
    <row r="43" spans="1:12" x14ac:dyDescent="0.25">
      <c r="A43" s="152"/>
      <c r="B43" s="62" t="s">
        <v>15</v>
      </c>
      <c r="C43" s="132" t="s">
        <v>16</v>
      </c>
      <c r="D43" s="131">
        <v>1</v>
      </c>
      <c r="E43" s="131">
        <f>E42*D43</f>
        <v>43.5</v>
      </c>
      <c r="F43" s="63"/>
      <c r="G43" s="63"/>
      <c r="H43" s="63"/>
      <c r="I43" s="63"/>
      <c r="J43" s="63"/>
      <c r="K43" s="63"/>
      <c r="L43" s="63"/>
    </row>
    <row r="44" spans="1:12" ht="25.5" x14ac:dyDescent="0.25">
      <c r="A44" s="150">
        <v>8</v>
      </c>
      <c r="B44" s="60" t="s">
        <v>255</v>
      </c>
      <c r="C44" s="65" t="s">
        <v>13</v>
      </c>
      <c r="D44" s="129"/>
      <c r="E44" s="129">
        <v>7.5</v>
      </c>
      <c r="F44" s="61"/>
      <c r="G44" s="61"/>
      <c r="H44" s="61"/>
      <c r="I44" s="61"/>
      <c r="J44" s="61"/>
      <c r="K44" s="61"/>
      <c r="L44" s="61"/>
    </row>
    <row r="45" spans="1:12" x14ac:dyDescent="0.25">
      <c r="A45" s="152"/>
      <c r="B45" s="62" t="s">
        <v>15</v>
      </c>
      <c r="C45" s="132" t="s">
        <v>16</v>
      </c>
      <c r="D45" s="131">
        <v>1</v>
      </c>
      <c r="E45" s="131">
        <f>E44*D45</f>
        <v>7.5</v>
      </c>
      <c r="F45" s="63"/>
      <c r="G45" s="63"/>
      <c r="H45" s="63"/>
      <c r="I45" s="63"/>
      <c r="J45" s="63"/>
      <c r="K45" s="63"/>
      <c r="L45" s="63"/>
    </row>
    <row r="46" spans="1:12" x14ac:dyDescent="0.25">
      <c r="A46" s="150">
        <v>9</v>
      </c>
      <c r="B46" s="60" t="s">
        <v>256</v>
      </c>
      <c r="C46" s="65" t="s">
        <v>13</v>
      </c>
      <c r="D46" s="129"/>
      <c r="E46" s="129">
        <v>12.9</v>
      </c>
      <c r="F46" s="61"/>
      <c r="G46" s="61"/>
      <c r="H46" s="61"/>
      <c r="I46" s="61"/>
      <c r="J46" s="61"/>
      <c r="K46" s="61"/>
      <c r="L46" s="61"/>
    </row>
    <row r="47" spans="1:12" x14ac:dyDescent="0.25">
      <c r="A47" s="152"/>
      <c r="B47" s="62" t="s">
        <v>15</v>
      </c>
      <c r="C47" s="132" t="s">
        <v>16</v>
      </c>
      <c r="D47" s="131">
        <v>1</v>
      </c>
      <c r="E47" s="131">
        <f>E46*D47</f>
        <v>12.9</v>
      </c>
      <c r="F47" s="63"/>
      <c r="G47" s="63"/>
      <c r="H47" s="63"/>
      <c r="I47" s="63"/>
      <c r="J47" s="63"/>
      <c r="K47" s="63"/>
      <c r="L47" s="63"/>
    </row>
    <row r="48" spans="1:12" ht="25.5" x14ac:dyDescent="0.25">
      <c r="A48" s="150">
        <v>10</v>
      </c>
      <c r="B48" s="60" t="s">
        <v>257</v>
      </c>
      <c r="C48" s="65" t="s">
        <v>13</v>
      </c>
      <c r="D48" s="129"/>
      <c r="E48" s="129">
        <v>56.8</v>
      </c>
      <c r="F48" s="61"/>
      <c r="G48" s="61"/>
      <c r="H48" s="61"/>
      <c r="I48" s="61"/>
      <c r="J48" s="61"/>
      <c r="K48" s="61"/>
      <c r="L48" s="61"/>
    </row>
    <row r="49" spans="1:12" x14ac:dyDescent="0.25">
      <c r="A49" s="152"/>
      <c r="B49" s="62" t="s">
        <v>15</v>
      </c>
      <c r="C49" s="132" t="s">
        <v>16</v>
      </c>
      <c r="D49" s="131">
        <v>1</v>
      </c>
      <c r="E49" s="131">
        <f>E48*D49</f>
        <v>56.8</v>
      </c>
      <c r="F49" s="63"/>
      <c r="G49" s="63"/>
      <c r="H49" s="63"/>
      <c r="I49" s="63"/>
      <c r="J49" s="63"/>
      <c r="K49" s="63"/>
      <c r="L49" s="63"/>
    </row>
    <row r="50" spans="1:12" x14ac:dyDescent="0.25">
      <c r="A50" s="150">
        <v>11</v>
      </c>
      <c r="B50" s="60" t="s">
        <v>258</v>
      </c>
      <c r="C50" s="65" t="s">
        <v>13</v>
      </c>
      <c r="D50" s="129"/>
      <c r="E50" s="129">
        <v>3.3</v>
      </c>
      <c r="F50" s="61"/>
      <c r="G50" s="61"/>
      <c r="H50" s="61"/>
      <c r="I50" s="61"/>
      <c r="J50" s="61"/>
      <c r="K50" s="61"/>
      <c r="L50" s="61"/>
    </row>
    <row r="51" spans="1:12" x14ac:dyDescent="0.25">
      <c r="A51" s="152"/>
      <c r="B51" s="62" t="s">
        <v>15</v>
      </c>
      <c r="C51" s="132" t="s">
        <v>16</v>
      </c>
      <c r="D51" s="131">
        <v>1</v>
      </c>
      <c r="E51" s="131">
        <f>E50*D51</f>
        <v>3.3</v>
      </c>
      <c r="F51" s="63"/>
      <c r="G51" s="63"/>
      <c r="H51" s="63"/>
      <c r="I51" s="63"/>
      <c r="J51" s="63"/>
      <c r="K51" s="63"/>
      <c r="L51" s="63"/>
    </row>
    <row r="52" spans="1:12" x14ac:dyDescent="0.25">
      <c r="A52" s="153">
        <v>12</v>
      </c>
      <c r="B52" s="60" t="s">
        <v>253</v>
      </c>
      <c r="C52" s="129" t="s">
        <v>20</v>
      </c>
      <c r="D52" s="129"/>
      <c r="E52" s="129">
        <v>30.5</v>
      </c>
      <c r="F52" s="61"/>
      <c r="G52" s="61"/>
      <c r="H52" s="61"/>
      <c r="I52" s="61"/>
      <c r="J52" s="61"/>
      <c r="K52" s="61"/>
      <c r="L52" s="61"/>
    </row>
    <row r="53" spans="1:12" x14ac:dyDescent="0.25">
      <c r="A53" s="153"/>
      <c r="B53" s="62" t="s">
        <v>15</v>
      </c>
      <c r="C53" s="131" t="s">
        <v>16</v>
      </c>
      <c r="D53" s="131">
        <v>1</v>
      </c>
      <c r="E53" s="131">
        <f>E52*D53</f>
        <v>30.5</v>
      </c>
      <c r="F53" s="63"/>
      <c r="G53" s="63"/>
      <c r="H53" s="63"/>
      <c r="I53" s="63"/>
      <c r="J53" s="63"/>
      <c r="K53" s="63"/>
      <c r="L53" s="63"/>
    </row>
    <row r="54" spans="1:12" ht="25.5" x14ac:dyDescent="0.25">
      <c r="A54" s="153">
        <v>13</v>
      </c>
      <c r="B54" s="60" t="s">
        <v>445</v>
      </c>
      <c r="C54" s="129" t="s">
        <v>101</v>
      </c>
      <c r="D54" s="129"/>
      <c r="E54" s="129">
        <v>2.9</v>
      </c>
      <c r="F54" s="61"/>
      <c r="G54" s="61"/>
      <c r="H54" s="61"/>
      <c r="I54" s="61"/>
      <c r="J54" s="61"/>
      <c r="K54" s="61"/>
      <c r="L54" s="61"/>
    </row>
    <row r="55" spans="1:12" x14ac:dyDescent="0.25">
      <c r="A55" s="153"/>
      <c r="B55" s="62" t="s">
        <v>15</v>
      </c>
      <c r="C55" s="131" t="s">
        <v>16</v>
      </c>
      <c r="D55" s="131">
        <v>1</v>
      </c>
      <c r="E55" s="131">
        <f>E54*D55</f>
        <v>2.9</v>
      </c>
      <c r="F55" s="63"/>
      <c r="G55" s="63"/>
      <c r="H55" s="63"/>
      <c r="I55" s="63"/>
      <c r="J55" s="63"/>
      <c r="K55" s="63"/>
      <c r="L55" s="63"/>
    </row>
    <row r="56" spans="1:12" ht="25.5" x14ac:dyDescent="0.25">
      <c r="A56" s="153">
        <v>14</v>
      </c>
      <c r="B56" s="60" t="s">
        <v>32</v>
      </c>
      <c r="C56" s="65" t="s">
        <v>14</v>
      </c>
      <c r="D56" s="129"/>
      <c r="E56" s="129">
        <v>49.51</v>
      </c>
      <c r="F56" s="61"/>
      <c r="G56" s="61"/>
      <c r="H56" s="61"/>
      <c r="I56" s="61"/>
      <c r="J56" s="61"/>
      <c r="K56" s="61"/>
      <c r="L56" s="61"/>
    </row>
    <row r="57" spans="1:12" x14ac:dyDescent="0.25">
      <c r="A57" s="153"/>
      <c r="B57" s="62" t="s">
        <v>261</v>
      </c>
      <c r="C57" s="132" t="s">
        <v>96</v>
      </c>
      <c r="D57" s="131"/>
      <c r="E57" s="131">
        <v>1</v>
      </c>
      <c r="F57" s="63"/>
      <c r="G57" s="63"/>
      <c r="H57" s="68"/>
      <c r="I57" s="68"/>
      <c r="J57" s="63"/>
      <c r="K57" s="63"/>
      <c r="L57" s="63"/>
    </row>
    <row r="58" spans="1:12" x14ac:dyDescent="0.25">
      <c r="A58" s="153"/>
      <c r="B58" s="62" t="s">
        <v>33</v>
      </c>
      <c r="C58" s="132" t="s">
        <v>22</v>
      </c>
      <c r="D58" s="131">
        <v>1.75</v>
      </c>
      <c r="E58" s="131">
        <f>E56*D58</f>
        <v>86.642499999999998</v>
      </c>
      <c r="F58" s="63"/>
      <c r="G58" s="63"/>
      <c r="H58" s="63"/>
      <c r="I58" s="63"/>
      <c r="J58" s="63"/>
      <c r="K58" s="63"/>
      <c r="L58" s="63"/>
    </row>
    <row r="59" spans="1:12" x14ac:dyDescent="0.25">
      <c r="A59" s="172" t="s">
        <v>288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</row>
    <row r="60" spans="1:12" ht="25.5" x14ac:dyDescent="0.25">
      <c r="A60" s="146">
        <v>1</v>
      </c>
      <c r="B60" s="60" t="s">
        <v>287</v>
      </c>
      <c r="C60" s="129" t="s">
        <v>13</v>
      </c>
      <c r="D60" s="129"/>
      <c r="E60" s="129">
        <v>34.299999999999997</v>
      </c>
      <c r="F60" s="61"/>
      <c r="G60" s="61"/>
      <c r="H60" s="61"/>
      <c r="I60" s="61"/>
      <c r="J60" s="61"/>
      <c r="K60" s="61"/>
      <c r="L60" s="61"/>
    </row>
    <row r="61" spans="1:12" x14ac:dyDescent="0.25">
      <c r="A61" s="147"/>
      <c r="B61" s="62" t="s">
        <v>15</v>
      </c>
      <c r="C61" s="131" t="s">
        <v>16</v>
      </c>
      <c r="D61" s="131">
        <v>1</v>
      </c>
      <c r="E61" s="131">
        <f>E60*D61</f>
        <v>34.299999999999997</v>
      </c>
      <c r="F61" s="63"/>
      <c r="G61" s="63"/>
      <c r="H61" s="63"/>
      <c r="I61" s="63"/>
      <c r="J61" s="63"/>
      <c r="K61" s="63"/>
      <c r="L61" s="63"/>
    </row>
    <row r="62" spans="1:12" x14ac:dyDescent="0.25">
      <c r="A62" s="147"/>
      <c r="B62" s="62" t="s">
        <v>431</v>
      </c>
      <c r="C62" s="131" t="s">
        <v>21</v>
      </c>
      <c r="D62" s="131">
        <v>12.5</v>
      </c>
      <c r="E62" s="131">
        <f>E60*D62</f>
        <v>428.74999999999994</v>
      </c>
      <c r="F62" s="63"/>
      <c r="G62" s="63"/>
      <c r="H62" s="63"/>
      <c r="I62" s="63"/>
      <c r="J62" s="63"/>
      <c r="K62" s="63"/>
      <c r="L62" s="63"/>
    </row>
    <row r="63" spans="1:12" x14ac:dyDescent="0.25">
      <c r="A63" s="147"/>
      <c r="B63" s="62" t="s">
        <v>24</v>
      </c>
      <c r="C63" s="131" t="s">
        <v>14</v>
      </c>
      <c r="D63" s="131">
        <v>0.02</v>
      </c>
      <c r="E63" s="131">
        <f>E60*D63</f>
        <v>0.68599999999999994</v>
      </c>
      <c r="F63" s="63"/>
      <c r="G63" s="63"/>
      <c r="H63" s="63"/>
      <c r="I63" s="63"/>
      <c r="J63" s="63"/>
      <c r="K63" s="63"/>
      <c r="L63" s="63"/>
    </row>
    <row r="64" spans="1:12" x14ac:dyDescent="0.25">
      <c r="A64" s="148"/>
      <c r="B64" s="62" t="s">
        <v>17</v>
      </c>
      <c r="C64" s="131" t="s">
        <v>16</v>
      </c>
      <c r="D64" s="131">
        <v>0.51</v>
      </c>
      <c r="E64" s="131">
        <f>E60*D64</f>
        <v>17.492999999999999</v>
      </c>
      <c r="F64" s="131"/>
      <c r="G64" s="63"/>
      <c r="H64" s="63"/>
      <c r="I64" s="63"/>
      <c r="J64" s="63"/>
      <c r="K64" s="63"/>
      <c r="L64" s="63"/>
    </row>
    <row r="65" spans="1:12" x14ac:dyDescent="0.25">
      <c r="A65" s="150">
        <v>2</v>
      </c>
      <c r="B65" s="60" t="s">
        <v>470</v>
      </c>
      <c r="C65" s="138" t="s">
        <v>22</v>
      </c>
      <c r="D65" s="140"/>
      <c r="E65" s="138">
        <v>0.183</v>
      </c>
      <c r="F65" s="61"/>
      <c r="G65" s="61"/>
      <c r="H65" s="61"/>
      <c r="I65" s="61"/>
      <c r="J65" s="61"/>
      <c r="K65" s="61"/>
      <c r="L65" s="61"/>
    </row>
    <row r="66" spans="1:12" x14ac:dyDescent="0.25">
      <c r="A66" s="151"/>
      <c r="B66" s="62" t="s">
        <v>15</v>
      </c>
      <c r="C66" s="139" t="s">
        <v>16</v>
      </c>
      <c r="D66" s="139">
        <v>1</v>
      </c>
      <c r="E66" s="139">
        <f>E65*D66</f>
        <v>0.183</v>
      </c>
      <c r="F66" s="63"/>
      <c r="G66" s="63"/>
      <c r="H66" s="23"/>
      <c r="I66" s="63"/>
      <c r="J66" s="63"/>
      <c r="K66" s="63"/>
      <c r="L66" s="63"/>
    </row>
    <row r="67" spans="1:12" x14ac:dyDescent="0.25">
      <c r="A67" s="151"/>
      <c r="B67" s="62" t="s">
        <v>468</v>
      </c>
      <c r="C67" s="139" t="s">
        <v>19</v>
      </c>
      <c r="D67" s="139" t="s">
        <v>162</v>
      </c>
      <c r="E67" s="139">
        <v>17.600000000000001</v>
      </c>
      <c r="F67" s="63"/>
      <c r="G67" s="63"/>
      <c r="H67" s="63"/>
      <c r="I67" s="63"/>
      <c r="J67" s="63"/>
      <c r="K67" s="63"/>
      <c r="L67" s="63"/>
    </row>
    <row r="68" spans="1:12" x14ac:dyDescent="0.25">
      <c r="A68" s="151"/>
      <c r="B68" s="62" t="s">
        <v>469</v>
      </c>
      <c r="C68" s="139" t="s">
        <v>19</v>
      </c>
      <c r="D68" s="139" t="s">
        <v>162</v>
      </c>
      <c r="E68" s="141">
        <v>6.92</v>
      </c>
      <c r="F68" s="63"/>
      <c r="G68" s="63"/>
      <c r="H68" s="63"/>
      <c r="I68" s="63"/>
      <c r="J68" s="63"/>
      <c r="K68" s="63"/>
      <c r="L68" s="63"/>
    </row>
    <row r="69" spans="1:12" x14ac:dyDescent="0.25">
      <c r="A69" s="151"/>
      <c r="B69" s="62" t="s">
        <v>441</v>
      </c>
      <c r="C69" s="139" t="s">
        <v>116</v>
      </c>
      <c r="D69" s="139" t="s">
        <v>162</v>
      </c>
      <c r="E69" s="63">
        <v>8.6E-3</v>
      </c>
      <c r="F69" s="63"/>
      <c r="G69" s="63"/>
      <c r="H69" s="63"/>
      <c r="I69" s="63"/>
      <c r="J69" s="63"/>
      <c r="K69" s="63"/>
      <c r="L69" s="63"/>
    </row>
    <row r="70" spans="1:12" x14ac:dyDescent="0.25">
      <c r="A70" s="152"/>
      <c r="B70" s="62" t="s">
        <v>17</v>
      </c>
      <c r="C70" s="139" t="s">
        <v>16</v>
      </c>
      <c r="D70" s="139">
        <v>25</v>
      </c>
      <c r="E70" s="139">
        <f>E65*D70</f>
        <v>4.5750000000000002</v>
      </c>
      <c r="F70" s="63"/>
      <c r="G70" s="63"/>
      <c r="H70" s="63"/>
      <c r="I70" s="63"/>
      <c r="J70" s="63"/>
      <c r="K70" s="63"/>
      <c r="L70" s="63"/>
    </row>
    <row r="71" spans="1:12" ht="25.5" x14ac:dyDescent="0.25">
      <c r="A71" s="151">
        <v>3</v>
      </c>
      <c r="B71" s="60" t="s">
        <v>473</v>
      </c>
      <c r="C71" s="138" t="s">
        <v>22</v>
      </c>
      <c r="D71" s="138"/>
      <c r="E71" s="138">
        <f>E65</f>
        <v>0.183</v>
      </c>
      <c r="F71" s="138"/>
      <c r="G71" s="61"/>
      <c r="H71" s="61"/>
      <c r="I71" s="61"/>
      <c r="J71" s="61"/>
      <c r="K71" s="61"/>
      <c r="L71" s="61"/>
    </row>
    <row r="72" spans="1:12" x14ac:dyDescent="0.25">
      <c r="A72" s="151"/>
      <c r="B72" s="62" t="s">
        <v>15</v>
      </c>
      <c r="C72" s="139" t="s">
        <v>16</v>
      </c>
      <c r="D72" s="139">
        <v>1</v>
      </c>
      <c r="E72" s="139">
        <f>E71*D72</f>
        <v>0.183</v>
      </c>
      <c r="F72" s="139"/>
      <c r="G72" s="63"/>
      <c r="H72" s="63"/>
      <c r="I72" s="63"/>
      <c r="J72" s="63"/>
      <c r="K72" s="63"/>
      <c r="L72" s="63"/>
    </row>
    <row r="73" spans="1:12" ht="25.5" x14ac:dyDescent="0.25">
      <c r="A73" s="151"/>
      <c r="B73" s="64" t="s">
        <v>156</v>
      </c>
      <c r="C73" s="139" t="s">
        <v>23</v>
      </c>
      <c r="D73" s="139">
        <v>20</v>
      </c>
      <c r="E73" s="139">
        <f>E71*D73</f>
        <v>3.66</v>
      </c>
      <c r="F73" s="139"/>
      <c r="G73" s="63"/>
      <c r="H73" s="63"/>
      <c r="I73" s="63"/>
      <c r="J73" s="63"/>
      <c r="K73" s="63"/>
      <c r="L73" s="137"/>
    </row>
    <row r="74" spans="1:12" x14ac:dyDescent="0.25">
      <c r="A74" s="152"/>
      <c r="B74" s="62" t="s">
        <v>17</v>
      </c>
      <c r="C74" s="139" t="s">
        <v>16</v>
      </c>
      <c r="D74" s="139">
        <v>25</v>
      </c>
      <c r="E74" s="139">
        <f>E71*D74</f>
        <v>4.5750000000000002</v>
      </c>
      <c r="F74" s="139"/>
      <c r="G74" s="63"/>
      <c r="H74" s="63"/>
      <c r="I74" s="63"/>
      <c r="J74" s="63"/>
      <c r="K74" s="63"/>
      <c r="L74" s="63"/>
    </row>
    <row r="75" spans="1:12" ht="25.5" x14ac:dyDescent="0.25">
      <c r="A75" s="161">
        <v>4</v>
      </c>
      <c r="B75" s="60" t="s">
        <v>291</v>
      </c>
      <c r="C75" s="129" t="s">
        <v>13</v>
      </c>
      <c r="D75" s="129"/>
      <c r="E75" s="129">
        <v>61.8</v>
      </c>
      <c r="F75" s="61"/>
      <c r="G75" s="61"/>
      <c r="H75" s="61"/>
      <c r="I75" s="61"/>
      <c r="J75" s="61"/>
      <c r="K75" s="61"/>
      <c r="L75" s="61"/>
    </row>
    <row r="76" spans="1:12" x14ac:dyDescent="0.25">
      <c r="A76" s="161"/>
      <c r="B76" s="62" t="s">
        <v>15</v>
      </c>
      <c r="C76" s="131" t="s">
        <v>16</v>
      </c>
      <c r="D76" s="131">
        <v>1</v>
      </c>
      <c r="E76" s="131">
        <f>E75*D76</f>
        <v>61.8</v>
      </c>
      <c r="F76" s="63"/>
      <c r="G76" s="63"/>
      <c r="H76" s="63"/>
      <c r="I76" s="63"/>
      <c r="J76" s="63"/>
      <c r="K76" s="63"/>
      <c r="L76" s="63"/>
    </row>
    <row r="77" spans="1:12" x14ac:dyDescent="0.25">
      <c r="A77" s="161"/>
      <c r="B77" s="62" t="s">
        <v>104</v>
      </c>
      <c r="C77" s="131" t="s">
        <v>14</v>
      </c>
      <c r="D77" s="131">
        <v>0.05</v>
      </c>
      <c r="E77" s="131">
        <f>E75*D77</f>
        <v>3.09</v>
      </c>
      <c r="F77" s="63"/>
      <c r="G77" s="63"/>
      <c r="H77" s="63"/>
      <c r="I77" s="63"/>
      <c r="J77" s="63"/>
      <c r="K77" s="63"/>
      <c r="L77" s="63"/>
    </row>
    <row r="78" spans="1:12" ht="25.5" x14ac:dyDescent="0.25">
      <c r="A78" s="161">
        <v>5</v>
      </c>
      <c r="B78" s="60" t="s">
        <v>292</v>
      </c>
      <c r="C78" s="129" t="s">
        <v>13</v>
      </c>
      <c r="D78" s="129"/>
      <c r="E78" s="129">
        <f>E75</f>
        <v>61.8</v>
      </c>
      <c r="F78" s="61"/>
      <c r="G78" s="61"/>
      <c r="H78" s="61"/>
      <c r="I78" s="61"/>
      <c r="J78" s="61"/>
      <c r="K78" s="61"/>
      <c r="L78" s="61"/>
    </row>
    <row r="79" spans="1:12" x14ac:dyDescent="0.25">
      <c r="A79" s="161"/>
      <c r="B79" s="62" t="s">
        <v>15</v>
      </c>
      <c r="C79" s="131" t="s">
        <v>16</v>
      </c>
      <c r="D79" s="131">
        <v>1</v>
      </c>
      <c r="E79" s="131">
        <f>E78*D79</f>
        <v>61.8</v>
      </c>
      <c r="F79" s="63"/>
      <c r="G79" s="63"/>
      <c r="H79" s="63"/>
      <c r="I79" s="63"/>
      <c r="J79" s="63"/>
      <c r="K79" s="63"/>
      <c r="L79" s="63"/>
    </row>
    <row r="80" spans="1:12" x14ac:dyDescent="0.25">
      <c r="A80" s="161"/>
      <c r="B80" s="62" t="s">
        <v>399</v>
      </c>
      <c r="C80" s="131" t="s">
        <v>20</v>
      </c>
      <c r="D80" s="131">
        <v>1.05</v>
      </c>
      <c r="E80" s="131">
        <f>D80*E78</f>
        <v>64.89</v>
      </c>
      <c r="F80" s="63"/>
      <c r="G80" s="63"/>
      <c r="H80" s="63"/>
      <c r="I80" s="63"/>
      <c r="J80" s="63"/>
      <c r="K80" s="63"/>
      <c r="L80" s="63"/>
    </row>
    <row r="81" spans="1:12" x14ac:dyDescent="0.25">
      <c r="A81" s="161"/>
      <c r="B81" s="62" t="s">
        <v>24</v>
      </c>
      <c r="C81" s="131" t="s">
        <v>14</v>
      </c>
      <c r="D81" s="131">
        <v>0.04</v>
      </c>
      <c r="E81" s="131">
        <f>D81*E78</f>
        <v>2.472</v>
      </c>
      <c r="F81" s="63"/>
      <c r="G81" s="63"/>
      <c r="H81" s="63"/>
      <c r="I81" s="63"/>
      <c r="J81" s="63"/>
      <c r="K81" s="63"/>
      <c r="L81" s="63"/>
    </row>
    <row r="82" spans="1:12" x14ac:dyDescent="0.25">
      <c r="A82" s="161"/>
      <c r="B82" s="62" t="s">
        <v>17</v>
      </c>
      <c r="C82" s="131" t="s">
        <v>16</v>
      </c>
      <c r="D82" s="131">
        <v>0.1</v>
      </c>
      <c r="E82" s="131">
        <f>E78*D82</f>
        <v>6.18</v>
      </c>
      <c r="F82" s="63"/>
      <c r="G82" s="63"/>
      <c r="H82" s="63"/>
      <c r="I82" s="63"/>
      <c r="J82" s="63"/>
      <c r="K82" s="63"/>
      <c r="L82" s="63"/>
    </row>
    <row r="83" spans="1:12" ht="25.5" x14ac:dyDescent="0.25">
      <c r="A83" s="146">
        <v>6</v>
      </c>
      <c r="B83" s="60" t="s">
        <v>293</v>
      </c>
      <c r="C83" s="129" t="s">
        <v>20</v>
      </c>
      <c r="D83" s="129"/>
      <c r="E83" s="93">
        <v>5.3</v>
      </c>
      <c r="F83" s="61"/>
      <c r="G83" s="61"/>
      <c r="H83" s="61"/>
      <c r="I83" s="61"/>
      <c r="J83" s="61"/>
      <c r="K83" s="61"/>
      <c r="L83" s="61"/>
    </row>
    <row r="84" spans="1:12" x14ac:dyDescent="0.25">
      <c r="A84" s="147"/>
      <c r="B84" s="62" t="s">
        <v>15</v>
      </c>
      <c r="C84" s="131" t="s">
        <v>16</v>
      </c>
      <c r="D84" s="131">
        <v>1</v>
      </c>
      <c r="E84" s="131">
        <f>E83*D84</f>
        <v>5.3</v>
      </c>
      <c r="F84" s="63"/>
      <c r="G84" s="63"/>
      <c r="H84" s="63"/>
      <c r="I84" s="63"/>
      <c r="J84" s="63"/>
      <c r="K84" s="63"/>
      <c r="L84" s="63"/>
    </row>
    <row r="85" spans="1:12" x14ac:dyDescent="0.25">
      <c r="A85" s="147"/>
      <c r="B85" s="62" t="s">
        <v>226</v>
      </c>
      <c r="C85" s="131" t="s">
        <v>13</v>
      </c>
      <c r="D85" s="131">
        <v>2.1</v>
      </c>
      <c r="E85" s="131">
        <f>E83*D85</f>
        <v>11.13</v>
      </c>
      <c r="F85" s="63"/>
      <c r="G85" s="63"/>
      <c r="H85" s="63"/>
      <c r="I85" s="63"/>
      <c r="J85" s="63"/>
      <c r="K85" s="63"/>
      <c r="L85" s="63"/>
    </row>
    <row r="86" spans="1:12" x14ac:dyDescent="0.25">
      <c r="A86" s="147"/>
      <c r="B86" s="62" t="s">
        <v>227</v>
      </c>
      <c r="C86" s="131" t="s">
        <v>13</v>
      </c>
      <c r="D86" s="131">
        <v>1.05</v>
      </c>
      <c r="E86" s="131">
        <f>E84*D86</f>
        <v>5.5650000000000004</v>
      </c>
      <c r="F86" s="63"/>
      <c r="G86" s="63"/>
      <c r="H86" s="63"/>
      <c r="I86" s="63"/>
      <c r="J86" s="63"/>
      <c r="K86" s="63"/>
      <c r="L86" s="63"/>
    </row>
    <row r="87" spans="1:12" x14ac:dyDescent="0.25">
      <c r="A87" s="148"/>
      <c r="B87" s="62" t="s">
        <v>73</v>
      </c>
      <c r="C87" s="131" t="s">
        <v>13</v>
      </c>
      <c r="D87" s="131">
        <v>1.05</v>
      </c>
      <c r="E87" s="131">
        <f>E83*D87</f>
        <v>5.5650000000000004</v>
      </c>
      <c r="F87" s="63"/>
      <c r="G87" s="63"/>
      <c r="H87" s="63"/>
      <c r="I87" s="63"/>
      <c r="J87" s="63"/>
      <c r="K87" s="63"/>
      <c r="L87" s="63"/>
    </row>
    <row r="88" spans="1:12" ht="25.5" x14ac:dyDescent="0.25">
      <c r="A88" s="146">
        <v>7</v>
      </c>
      <c r="B88" s="60" t="s">
        <v>295</v>
      </c>
      <c r="C88" s="129" t="s">
        <v>20</v>
      </c>
      <c r="D88" s="129"/>
      <c r="E88" s="93">
        <v>36.5</v>
      </c>
      <c r="F88" s="61"/>
      <c r="G88" s="61"/>
      <c r="H88" s="61"/>
      <c r="I88" s="61"/>
      <c r="J88" s="61"/>
      <c r="K88" s="61"/>
      <c r="L88" s="61"/>
    </row>
    <row r="89" spans="1:12" x14ac:dyDescent="0.25">
      <c r="A89" s="147"/>
      <c r="B89" s="62" t="s">
        <v>15</v>
      </c>
      <c r="C89" s="131" t="s">
        <v>16</v>
      </c>
      <c r="D89" s="131">
        <v>1</v>
      </c>
      <c r="E89" s="131">
        <f>E88*D89</f>
        <v>36.5</v>
      </c>
      <c r="F89" s="63"/>
      <c r="G89" s="63"/>
      <c r="H89" s="63"/>
      <c r="I89" s="63"/>
      <c r="J89" s="63"/>
      <c r="K89" s="63"/>
      <c r="L89" s="63"/>
    </row>
    <row r="90" spans="1:12" x14ac:dyDescent="0.25">
      <c r="A90" s="147"/>
      <c r="B90" s="62" t="s">
        <v>226</v>
      </c>
      <c r="C90" s="131" t="s">
        <v>13</v>
      </c>
      <c r="D90" s="131">
        <v>2.1</v>
      </c>
      <c r="E90" s="131">
        <f>E88*D90</f>
        <v>76.650000000000006</v>
      </c>
      <c r="F90" s="63"/>
      <c r="G90" s="63"/>
      <c r="H90" s="63"/>
      <c r="I90" s="63"/>
      <c r="J90" s="63"/>
      <c r="K90" s="63"/>
      <c r="L90" s="63"/>
    </row>
    <row r="91" spans="1:12" x14ac:dyDescent="0.25">
      <c r="A91" s="147"/>
      <c r="B91" s="62" t="s">
        <v>227</v>
      </c>
      <c r="C91" s="131" t="s">
        <v>13</v>
      </c>
      <c r="D91" s="131">
        <v>1.05</v>
      </c>
      <c r="E91" s="131">
        <f>E89*D91</f>
        <v>38.325000000000003</v>
      </c>
      <c r="F91" s="63"/>
      <c r="G91" s="63"/>
      <c r="H91" s="63"/>
      <c r="I91" s="63"/>
      <c r="J91" s="63"/>
      <c r="K91" s="63"/>
      <c r="L91" s="63"/>
    </row>
    <row r="92" spans="1:12" x14ac:dyDescent="0.25">
      <c r="A92" s="148"/>
      <c r="B92" s="62" t="s">
        <v>73</v>
      </c>
      <c r="C92" s="131" t="s">
        <v>13</v>
      </c>
      <c r="D92" s="131">
        <v>1.05</v>
      </c>
      <c r="E92" s="131">
        <f>E88*D92</f>
        <v>38.325000000000003</v>
      </c>
      <c r="F92" s="63"/>
      <c r="G92" s="63"/>
      <c r="H92" s="63"/>
      <c r="I92" s="63"/>
      <c r="J92" s="63"/>
      <c r="K92" s="63"/>
      <c r="L92" s="63"/>
    </row>
    <row r="93" spans="1:12" ht="25.5" x14ac:dyDescent="0.25">
      <c r="A93" s="146">
        <v>8</v>
      </c>
      <c r="B93" s="60" t="s">
        <v>294</v>
      </c>
      <c r="C93" s="129" t="s">
        <v>13</v>
      </c>
      <c r="D93" s="129"/>
      <c r="E93" s="129">
        <v>5.8</v>
      </c>
      <c r="F93" s="61"/>
      <c r="G93" s="61"/>
      <c r="H93" s="61"/>
      <c r="I93" s="61"/>
      <c r="J93" s="61"/>
      <c r="K93" s="61"/>
      <c r="L93" s="61"/>
    </row>
    <row r="94" spans="1:12" x14ac:dyDescent="0.25">
      <c r="A94" s="147"/>
      <c r="B94" s="62" t="s">
        <v>15</v>
      </c>
      <c r="C94" s="131" t="s">
        <v>16</v>
      </c>
      <c r="D94" s="131">
        <v>1</v>
      </c>
      <c r="E94" s="131">
        <f>E93*D94</f>
        <v>5.8</v>
      </c>
      <c r="F94" s="63"/>
      <c r="G94" s="63"/>
      <c r="H94" s="63"/>
      <c r="I94" s="63"/>
      <c r="J94" s="63"/>
      <c r="K94" s="63"/>
      <c r="L94" s="63"/>
    </row>
    <row r="95" spans="1:12" ht="25.5" x14ac:dyDescent="0.25">
      <c r="A95" s="147"/>
      <c r="B95" s="64" t="s">
        <v>358</v>
      </c>
      <c r="C95" s="131" t="s">
        <v>13</v>
      </c>
      <c r="D95" s="131">
        <v>1.05</v>
      </c>
      <c r="E95" s="131">
        <f>E93*D95</f>
        <v>6.09</v>
      </c>
      <c r="F95" s="63"/>
      <c r="G95" s="63"/>
      <c r="H95" s="63"/>
      <c r="I95" s="63"/>
      <c r="J95" s="63"/>
      <c r="K95" s="63"/>
      <c r="L95" s="63"/>
    </row>
    <row r="96" spans="1:12" x14ac:dyDescent="0.25">
      <c r="A96" s="148"/>
      <c r="B96" s="62" t="s">
        <v>17</v>
      </c>
      <c r="C96" s="131" t="s">
        <v>16</v>
      </c>
      <c r="D96" s="131">
        <v>0.51</v>
      </c>
      <c r="E96" s="131">
        <f>E93*D96</f>
        <v>2.9579999999999997</v>
      </c>
      <c r="F96" s="131"/>
      <c r="G96" s="63"/>
      <c r="H96" s="63"/>
      <c r="I96" s="63"/>
      <c r="J96" s="63"/>
      <c r="K96" s="63"/>
      <c r="L96" s="63"/>
    </row>
    <row r="97" spans="1:12" x14ac:dyDescent="0.25">
      <c r="A97" s="155">
        <v>9</v>
      </c>
      <c r="B97" s="60" t="s">
        <v>297</v>
      </c>
      <c r="C97" s="129" t="s">
        <v>13</v>
      </c>
      <c r="D97" s="129"/>
      <c r="E97" s="129">
        <v>54.5</v>
      </c>
      <c r="F97" s="61"/>
      <c r="G97" s="61"/>
      <c r="H97" s="61"/>
      <c r="I97" s="61"/>
      <c r="J97" s="61"/>
      <c r="K97" s="61"/>
      <c r="L97" s="61"/>
    </row>
    <row r="98" spans="1:12" x14ac:dyDescent="0.25">
      <c r="A98" s="156"/>
      <c r="B98" s="62" t="s">
        <v>15</v>
      </c>
      <c r="C98" s="131" t="s">
        <v>16</v>
      </c>
      <c r="D98" s="131">
        <v>1</v>
      </c>
      <c r="E98" s="131">
        <f>E97*D98</f>
        <v>54.5</v>
      </c>
      <c r="F98" s="63"/>
      <c r="G98" s="63"/>
      <c r="H98" s="63"/>
      <c r="I98" s="63"/>
      <c r="J98" s="63"/>
      <c r="K98" s="63"/>
      <c r="L98" s="63"/>
    </row>
    <row r="99" spans="1:12" ht="25.5" x14ac:dyDescent="0.25">
      <c r="A99" s="156"/>
      <c r="B99" s="64" t="s">
        <v>164</v>
      </c>
      <c r="C99" s="131" t="s">
        <v>13</v>
      </c>
      <c r="D99" s="131">
        <v>1.05</v>
      </c>
      <c r="E99" s="131">
        <f>E97*D99</f>
        <v>57.225000000000001</v>
      </c>
      <c r="F99" s="63"/>
      <c r="G99" s="63"/>
      <c r="H99" s="63"/>
      <c r="I99" s="63"/>
      <c r="J99" s="63"/>
      <c r="K99" s="63"/>
      <c r="L99" s="63"/>
    </row>
    <row r="100" spans="1:12" x14ac:dyDescent="0.25">
      <c r="A100" s="157"/>
      <c r="B100" s="62" t="s">
        <v>17</v>
      </c>
      <c r="C100" s="131" t="s">
        <v>16</v>
      </c>
      <c r="D100" s="131">
        <v>0.51</v>
      </c>
      <c r="E100" s="131">
        <f>E97*D100</f>
        <v>27.795000000000002</v>
      </c>
      <c r="F100" s="131"/>
      <c r="G100" s="63"/>
      <c r="H100" s="63"/>
      <c r="I100" s="63"/>
      <c r="J100" s="63"/>
      <c r="K100" s="63"/>
      <c r="L100" s="63"/>
    </row>
    <row r="101" spans="1:12" ht="25.5" x14ac:dyDescent="0.25">
      <c r="A101" s="149">
        <v>10</v>
      </c>
      <c r="B101" s="60" t="s">
        <v>289</v>
      </c>
      <c r="C101" s="94" t="s">
        <v>13</v>
      </c>
      <c r="D101" s="94"/>
      <c r="E101" s="94">
        <f>44.3+12</f>
        <v>56.3</v>
      </c>
      <c r="F101" s="95"/>
      <c r="G101" s="95"/>
      <c r="H101" s="95"/>
      <c r="I101" s="95"/>
      <c r="J101" s="95"/>
      <c r="K101" s="95"/>
      <c r="L101" s="95"/>
    </row>
    <row r="102" spans="1:12" x14ac:dyDescent="0.25">
      <c r="A102" s="149"/>
      <c r="B102" s="62" t="s">
        <v>15</v>
      </c>
      <c r="C102" s="131" t="s">
        <v>16</v>
      </c>
      <c r="D102" s="131">
        <v>1</v>
      </c>
      <c r="E102" s="131">
        <f>E101*D102</f>
        <v>56.3</v>
      </c>
      <c r="F102" s="63"/>
      <c r="G102" s="63"/>
      <c r="H102" s="63"/>
      <c r="I102" s="63"/>
      <c r="J102" s="63"/>
      <c r="K102" s="63"/>
      <c r="L102" s="63"/>
    </row>
    <row r="103" spans="1:12" x14ac:dyDescent="0.25">
      <c r="A103" s="149"/>
      <c r="B103" s="62" t="s">
        <v>24</v>
      </c>
      <c r="C103" s="131" t="s">
        <v>14</v>
      </c>
      <c r="D103" s="131">
        <v>3.2000000000000001E-2</v>
      </c>
      <c r="E103" s="131">
        <f>D103*E101</f>
        <v>1.8015999999999999</v>
      </c>
      <c r="F103" s="63"/>
      <c r="G103" s="63"/>
      <c r="H103" s="63"/>
      <c r="I103" s="63"/>
      <c r="J103" s="63"/>
      <c r="K103" s="63"/>
      <c r="L103" s="63"/>
    </row>
    <row r="104" spans="1:12" x14ac:dyDescent="0.25">
      <c r="A104" s="149"/>
      <c r="B104" s="62" t="s">
        <v>400</v>
      </c>
      <c r="C104" s="131" t="s">
        <v>20</v>
      </c>
      <c r="D104" s="131">
        <v>1.05</v>
      </c>
      <c r="E104" s="131">
        <f>E101*D104</f>
        <v>59.115000000000002</v>
      </c>
      <c r="F104" s="63"/>
      <c r="G104" s="63"/>
      <c r="H104" s="63"/>
      <c r="I104" s="63"/>
      <c r="J104" s="63"/>
      <c r="K104" s="63"/>
      <c r="L104" s="63"/>
    </row>
    <row r="105" spans="1:12" x14ac:dyDescent="0.25">
      <c r="A105" s="149"/>
      <c r="B105" s="62" t="s">
        <v>17</v>
      </c>
      <c r="C105" s="131" t="s">
        <v>16</v>
      </c>
      <c r="D105" s="131">
        <v>0.51</v>
      </c>
      <c r="E105" s="131">
        <f>D105*E101</f>
        <v>28.712999999999997</v>
      </c>
      <c r="F105" s="131"/>
      <c r="G105" s="63"/>
      <c r="H105" s="63"/>
      <c r="I105" s="63"/>
      <c r="J105" s="63"/>
      <c r="K105" s="63"/>
      <c r="L105" s="63"/>
    </row>
    <row r="106" spans="1:12" ht="25.5" x14ac:dyDescent="0.25">
      <c r="A106" s="155">
        <v>11</v>
      </c>
      <c r="B106" s="60" t="s">
        <v>290</v>
      </c>
      <c r="C106" s="129" t="s">
        <v>19</v>
      </c>
      <c r="D106" s="129"/>
      <c r="E106" s="129">
        <v>19.8</v>
      </c>
      <c r="F106" s="61"/>
      <c r="G106" s="61"/>
      <c r="H106" s="61"/>
      <c r="I106" s="61"/>
      <c r="J106" s="61"/>
      <c r="K106" s="61"/>
      <c r="L106" s="61"/>
    </row>
    <row r="107" spans="1:12" x14ac:dyDescent="0.25">
      <c r="A107" s="156"/>
      <c r="B107" s="62" t="s">
        <v>15</v>
      </c>
      <c r="C107" s="131" t="s">
        <v>16</v>
      </c>
      <c r="D107" s="131">
        <v>1</v>
      </c>
      <c r="E107" s="131">
        <f>E106*D107</f>
        <v>19.8</v>
      </c>
      <c r="F107" s="63"/>
      <c r="G107" s="63"/>
      <c r="H107" s="63"/>
      <c r="I107" s="63"/>
      <c r="J107" s="63"/>
      <c r="K107" s="63"/>
      <c r="L107" s="63"/>
    </row>
    <row r="108" spans="1:12" x14ac:dyDescent="0.25">
      <c r="A108" s="156"/>
      <c r="B108" s="62" t="s">
        <v>24</v>
      </c>
      <c r="C108" s="131" t="s">
        <v>14</v>
      </c>
      <c r="D108" s="131">
        <v>1.2E-2</v>
      </c>
      <c r="E108" s="131">
        <f>D108*E106</f>
        <v>0.23760000000000001</v>
      </c>
      <c r="F108" s="63"/>
      <c r="G108" s="63"/>
      <c r="H108" s="63"/>
      <c r="I108" s="63"/>
      <c r="J108" s="63"/>
      <c r="K108" s="63"/>
      <c r="L108" s="63"/>
    </row>
    <row r="109" spans="1:12" x14ac:dyDescent="0.25">
      <c r="A109" s="156"/>
      <c r="B109" s="62" t="s">
        <v>400</v>
      </c>
      <c r="C109" s="131" t="s">
        <v>20</v>
      </c>
      <c r="D109" s="131">
        <v>0.3</v>
      </c>
      <c r="E109" s="131">
        <f>E106*D109</f>
        <v>5.94</v>
      </c>
      <c r="F109" s="63"/>
      <c r="G109" s="63"/>
      <c r="H109" s="63"/>
      <c r="I109" s="63"/>
      <c r="J109" s="63"/>
      <c r="K109" s="63"/>
      <c r="L109" s="63"/>
    </row>
    <row r="110" spans="1:12" x14ac:dyDescent="0.25">
      <c r="A110" s="157"/>
      <c r="B110" s="62" t="s">
        <v>17</v>
      </c>
      <c r="C110" s="131" t="s">
        <v>16</v>
      </c>
      <c r="D110" s="131">
        <v>0.3</v>
      </c>
      <c r="E110" s="131">
        <f>E106*D110</f>
        <v>5.94</v>
      </c>
      <c r="F110" s="131"/>
      <c r="G110" s="63"/>
      <c r="H110" s="63"/>
      <c r="I110" s="63"/>
      <c r="J110" s="63"/>
      <c r="K110" s="63"/>
      <c r="L110" s="63"/>
    </row>
    <row r="111" spans="1:12" ht="38.25" x14ac:dyDescent="0.25">
      <c r="A111" s="155">
        <v>12</v>
      </c>
      <c r="B111" s="60" t="s">
        <v>423</v>
      </c>
      <c r="C111" s="94" t="s">
        <v>13</v>
      </c>
      <c r="D111" s="94"/>
      <c r="E111" s="129">
        <f>E93</f>
        <v>5.8</v>
      </c>
      <c r="F111" s="95"/>
      <c r="G111" s="95"/>
      <c r="H111" s="95"/>
      <c r="I111" s="95"/>
      <c r="J111" s="95"/>
      <c r="K111" s="95"/>
      <c r="L111" s="95"/>
    </row>
    <row r="112" spans="1:12" x14ac:dyDescent="0.25">
      <c r="A112" s="156"/>
      <c r="B112" s="62" t="s">
        <v>15</v>
      </c>
      <c r="C112" s="131" t="s">
        <v>16</v>
      </c>
      <c r="D112" s="131">
        <v>1</v>
      </c>
      <c r="E112" s="131">
        <f>E111*D112</f>
        <v>5.8</v>
      </c>
      <c r="F112" s="63"/>
      <c r="G112" s="63"/>
      <c r="H112" s="63"/>
      <c r="I112" s="63"/>
      <c r="J112" s="63"/>
      <c r="K112" s="63"/>
      <c r="L112" s="63"/>
    </row>
    <row r="113" spans="1:12" x14ac:dyDescent="0.25">
      <c r="A113" s="156"/>
      <c r="B113" s="62" t="s">
        <v>229</v>
      </c>
      <c r="C113" s="131" t="s">
        <v>18</v>
      </c>
      <c r="D113" s="131">
        <v>1.2</v>
      </c>
      <c r="E113" s="131">
        <f>E111*D113</f>
        <v>6.96</v>
      </c>
      <c r="F113" s="63"/>
      <c r="G113" s="63"/>
      <c r="H113" s="63"/>
      <c r="I113" s="63"/>
      <c r="J113" s="63"/>
      <c r="K113" s="63"/>
      <c r="L113" s="63"/>
    </row>
    <row r="114" spans="1:12" x14ac:dyDescent="0.25">
      <c r="A114" s="156"/>
      <c r="B114" s="62" t="s">
        <v>163</v>
      </c>
      <c r="C114" s="131" t="s">
        <v>23</v>
      </c>
      <c r="D114" s="131">
        <v>0.4</v>
      </c>
      <c r="E114" s="131">
        <f>E111*D114</f>
        <v>2.3199999999999998</v>
      </c>
      <c r="F114" s="63"/>
      <c r="G114" s="63"/>
      <c r="H114" s="63"/>
      <c r="I114" s="63"/>
      <c r="J114" s="63"/>
      <c r="K114" s="63"/>
      <c r="L114" s="63"/>
    </row>
    <row r="115" spans="1:12" x14ac:dyDescent="0.25">
      <c r="A115" s="157"/>
      <c r="B115" s="62" t="s">
        <v>17</v>
      </c>
      <c r="C115" s="131" t="s">
        <v>16</v>
      </c>
      <c r="D115" s="131">
        <v>0.5</v>
      </c>
      <c r="E115" s="131">
        <f>E111*D115</f>
        <v>2.9</v>
      </c>
      <c r="F115" s="131"/>
      <c r="G115" s="63"/>
      <c r="H115" s="63"/>
      <c r="I115" s="63"/>
      <c r="J115" s="63"/>
      <c r="K115" s="63"/>
      <c r="L115" s="63"/>
    </row>
    <row r="116" spans="1:12" ht="25.5" x14ac:dyDescent="0.25">
      <c r="A116" s="155">
        <v>13</v>
      </c>
      <c r="B116" s="60" t="s">
        <v>420</v>
      </c>
      <c r="C116" s="94" t="s">
        <v>13</v>
      </c>
      <c r="D116" s="94"/>
      <c r="E116" s="94">
        <v>142.80000000000001</v>
      </c>
      <c r="F116" s="95"/>
      <c r="G116" s="95"/>
      <c r="H116" s="95"/>
      <c r="I116" s="95"/>
      <c r="J116" s="95"/>
      <c r="K116" s="95"/>
      <c r="L116" s="95"/>
    </row>
    <row r="117" spans="1:12" x14ac:dyDescent="0.25">
      <c r="A117" s="156"/>
      <c r="B117" s="62" t="s">
        <v>15</v>
      </c>
      <c r="C117" s="131" t="s">
        <v>16</v>
      </c>
      <c r="D117" s="131">
        <v>1</v>
      </c>
      <c r="E117" s="131">
        <f>E116*D117</f>
        <v>142.80000000000001</v>
      </c>
      <c r="F117" s="63"/>
      <c r="G117" s="63"/>
      <c r="H117" s="63"/>
      <c r="I117" s="63"/>
      <c r="J117" s="63"/>
      <c r="K117" s="63"/>
      <c r="L117" s="63"/>
    </row>
    <row r="118" spans="1:12" x14ac:dyDescent="0.25">
      <c r="A118" s="156"/>
      <c r="B118" s="62" t="s">
        <v>228</v>
      </c>
      <c r="C118" s="131" t="s">
        <v>23</v>
      </c>
      <c r="D118" s="131">
        <v>0.15</v>
      </c>
      <c r="E118" s="131">
        <f>E116*D118</f>
        <v>21.42</v>
      </c>
      <c r="F118" s="63"/>
      <c r="G118" s="63"/>
      <c r="H118" s="63"/>
      <c r="I118" s="63"/>
      <c r="J118" s="63"/>
      <c r="K118" s="63"/>
      <c r="L118" s="63"/>
    </row>
    <row r="119" spans="1:12" x14ac:dyDescent="0.25">
      <c r="A119" s="156"/>
      <c r="B119" s="62" t="s">
        <v>229</v>
      </c>
      <c r="C119" s="131" t="s">
        <v>18</v>
      </c>
      <c r="D119" s="131">
        <v>1.2</v>
      </c>
      <c r="E119" s="131">
        <f>E116*D119</f>
        <v>171.36</v>
      </c>
      <c r="F119" s="63"/>
      <c r="G119" s="63"/>
      <c r="H119" s="63"/>
      <c r="I119" s="63"/>
      <c r="J119" s="63"/>
      <c r="K119" s="63"/>
      <c r="L119" s="63"/>
    </row>
    <row r="120" spans="1:12" x14ac:dyDescent="0.25">
      <c r="A120" s="156"/>
      <c r="B120" s="62" t="s">
        <v>360</v>
      </c>
      <c r="C120" s="131" t="s">
        <v>20</v>
      </c>
      <c r="D120" s="131">
        <v>1.05</v>
      </c>
      <c r="E120" s="131">
        <f>E116*D120</f>
        <v>149.94000000000003</v>
      </c>
      <c r="F120" s="63"/>
      <c r="G120" s="63"/>
      <c r="H120" s="63"/>
      <c r="I120" s="63"/>
      <c r="J120" s="63"/>
      <c r="K120" s="63"/>
      <c r="L120" s="63"/>
    </row>
    <row r="121" spans="1:12" x14ac:dyDescent="0.25">
      <c r="A121" s="156"/>
      <c r="B121" s="62" t="s">
        <v>230</v>
      </c>
      <c r="C121" s="131" t="s">
        <v>21</v>
      </c>
      <c r="D121" s="131"/>
      <c r="E121" s="131">
        <f>E116/35</f>
        <v>4.08</v>
      </c>
      <c r="F121" s="63"/>
      <c r="G121" s="63"/>
      <c r="H121" s="63"/>
      <c r="I121" s="63"/>
      <c r="J121" s="63"/>
      <c r="K121" s="63"/>
      <c r="L121" s="63"/>
    </row>
    <row r="122" spans="1:12" ht="25.5" x14ac:dyDescent="0.25">
      <c r="A122" s="156"/>
      <c r="B122" s="64" t="s">
        <v>166</v>
      </c>
      <c r="C122" s="131" t="s">
        <v>20</v>
      </c>
      <c r="D122" s="131">
        <v>1.05</v>
      </c>
      <c r="E122" s="131">
        <f>E116*D122</f>
        <v>149.94000000000003</v>
      </c>
      <c r="F122" s="63"/>
      <c r="G122" s="63"/>
      <c r="H122" s="63"/>
      <c r="I122" s="63"/>
      <c r="J122" s="63"/>
      <c r="K122" s="63"/>
      <c r="L122" s="63"/>
    </row>
    <row r="123" spans="1:12" x14ac:dyDescent="0.25">
      <c r="A123" s="156"/>
      <c r="B123" s="62" t="s">
        <v>163</v>
      </c>
      <c r="C123" s="131" t="s">
        <v>23</v>
      </c>
      <c r="D123" s="131">
        <v>0.4</v>
      </c>
      <c r="E123" s="131">
        <f>E116*D123</f>
        <v>57.120000000000005</v>
      </c>
      <c r="F123" s="63"/>
      <c r="G123" s="63"/>
      <c r="H123" s="63"/>
      <c r="I123" s="63"/>
      <c r="J123" s="63"/>
      <c r="K123" s="63"/>
      <c r="L123" s="63"/>
    </row>
    <row r="124" spans="1:12" x14ac:dyDescent="0.25">
      <c r="A124" s="157"/>
      <c r="B124" s="62" t="s">
        <v>17</v>
      </c>
      <c r="C124" s="131" t="s">
        <v>16</v>
      </c>
      <c r="D124" s="131">
        <v>0.51</v>
      </c>
      <c r="E124" s="131">
        <f>E116*D124</f>
        <v>72.828000000000003</v>
      </c>
      <c r="F124" s="131"/>
      <c r="G124" s="63"/>
      <c r="H124" s="63"/>
      <c r="I124" s="63"/>
      <c r="J124" s="63"/>
      <c r="K124" s="63"/>
      <c r="L124" s="63"/>
    </row>
    <row r="125" spans="1:12" ht="25.5" x14ac:dyDescent="0.25">
      <c r="A125" s="155">
        <v>14</v>
      </c>
      <c r="B125" s="60" t="s">
        <v>424</v>
      </c>
      <c r="C125" s="94" t="s">
        <v>13</v>
      </c>
      <c r="D125" s="94"/>
      <c r="E125" s="94">
        <v>73</v>
      </c>
      <c r="F125" s="95"/>
      <c r="G125" s="95"/>
      <c r="H125" s="95"/>
      <c r="I125" s="95"/>
      <c r="J125" s="95"/>
      <c r="K125" s="95"/>
      <c r="L125" s="95"/>
    </row>
    <row r="126" spans="1:12" x14ac:dyDescent="0.25">
      <c r="A126" s="156"/>
      <c r="B126" s="62" t="s">
        <v>15</v>
      </c>
      <c r="C126" s="131" t="s">
        <v>16</v>
      </c>
      <c r="D126" s="131">
        <v>1</v>
      </c>
      <c r="E126" s="131">
        <f>E125*D126</f>
        <v>73</v>
      </c>
      <c r="F126" s="63"/>
      <c r="G126" s="63"/>
      <c r="H126" s="63"/>
      <c r="I126" s="63"/>
      <c r="J126" s="63"/>
      <c r="K126" s="63"/>
      <c r="L126" s="63"/>
    </row>
    <row r="127" spans="1:12" x14ac:dyDescent="0.25">
      <c r="A127" s="156"/>
      <c r="B127" s="62" t="s">
        <v>229</v>
      </c>
      <c r="C127" s="131" t="s">
        <v>18</v>
      </c>
      <c r="D127" s="131">
        <v>1.2</v>
      </c>
      <c r="E127" s="131">
        <f>E125*D127</f>
        <v>87.6</v>
      </c>
      <c r="F127" s="63"/>
      <c r="G127" s="63"/>
      <c r="H127" s="63"/>
      <c r="I127" s="63"/>
      <c r="J127" s="63"/>
      <c r="K127" s="63"/>
      <c r="L127" s="63"/>
    </row>
    <row r="128" spans="1:12" x14ac:dyDescent="0.25">
      <c r="A128" s="156"/>
      <c r="B128" s="62" t="s">
        <v>360</v>
      </c>
      <c r="C128" s="131" t="s">
        <v>20</v>
      </c>
      <c r="D128" s="131">
        <v>1.05</v>
      </c>
      <c r="E128" s="131">
        <f>E125*D128</f>
        <v>76.650000000000006</v>
      </c>
      <c r="F128" s="63"/>
      <c r="G128" s="63"/>
      <c r="H128" s="63"/>
      <c r="I128" s="63"/>
      <c r="J128" s="63"/>
      <c r="K128" s="63"/>
      <c r="L128" s="63"/>
    </row>
    <row r="129" spans="1:12" x14ac:dyDescent="0.25">
      <c r="A129" s="156"/>
      <c r="B129" s="62" t="s">
        <v>230</v>
      </c>
      <c r="C129" s="131" t="s">
        <v>21</v>
      </c>
      <c r="D129" s="131"/>
      <c r="E129" s="131">
        <f>E125/35</f>
        <v>2.0857142857142859</v>
      </c>
      <c r="F129" s="63"/>
      <c r="G129" s="63"/>
      <c r="H129" s="63"/>
      <c r="I129" s="63"/>
      <c r="J129" s="63"/>
      <c r="K129" s="63"/>
      <c r="L129" s="63"/>
    </row>
    <row r="130" spans="1:12" ht="25.5" x14ac:dyDescent="0.25">
      <c r="A130" s="156"/>
      <c r="B130" s="64" t="s">
        <v>166</v>
      </c>
      <c r="C130" s="131" t="s">
        <v>20</v>
      </c>
      <c r="D130" s="131">
        <v>1.05</v>
      </c>
      <c r="E130" s="131">
        <f>E125*D130</f>
        <v>76.650000000000006</v>
      </c>
      <c r="F130" s="63"/>
      <c r="G130" s="63"/>
      <c r="H130" s="63"/>
      <c r="I130" s="63"/>
      <c r="J130" s="63"/>
      <c r="K130" s="63"/>
      <c r="L130" s="63"/>
    </row>
    <row r="131" spans="1:12" x14ac:dyDescent="0.25">
      <c r="A131" s="156"/>
      <c r="B131" s="62" t="s">
        <v>163</v>
      </c>
      <c r="C131" s="131" t="s">
        <v>23</v>
      </c>
      <c r="D131" s="131">
        <v>0.4</v>
      </c>
      <c r="E131" s="131">
        <f>E125*D131</f>
        <v>29.200000000000003</v>
      </c>
      <c r="F131" s="63"/>
      <c r="G131" s="63"/>
      <c r="H131" s="63"/>
      <c r="I131" s="63"/>
      <c r="J131" s="63"/>
      <c r="K131" s="63"/>
      <c r="L131" s="63"/>
    </row>
    <row r="132" spans="1:12" x14ac:dyDescent="0.25">
      <c r="A132" s="157"/>
      <c r="B132" s="62" t="s">
        <v>17</v>
      </c>
      <c r="C132" s="131" t="s">
        <v>16</v>
      </c>
      <c r="D132" s="131">
        <v>0.51</v>
      </c>
      <c r="E132" s="131">
        <f>E125*D132</f>
        <v>37.230000000000004</v>
      </c>
      <c r="F132" s="131"/>
      <c r="G132" s="63"/>
      <c r="H132" s="63"/>
      <c r="I132" s="63"/>
      <c r="J132" s="63"/>
      <c r="K132" s="63"/>
      <c r="L132" s="63"/>
    </row>
    <row r="133" spans="1:12" ht="38.25" x14ac:dyDescent="0.25">
      <c r="A133" s="155">
        <v>15</v>
      </c>
      <c r="B133" s="60" t="s">
        <v>421</v>
      </c>
      <c r="C133" s="129" t="s">
        <v>19</v>
      </c>
      <c r="D133" s="129"/>
      <c r="E133" s="129">
        <v>49.8</v>
      </c>
      <c r="F133" s="61"/>
      <c r="G133" s="61"/>
      <c r="H133" s="61"/>
      <c r="I133" s="61"/>
      <c r="J133" s="61"/>
      <c r="K133" s="61"/>
      <c r="L133" s="61"/>
    </row>
    <row r="134" spans="1:12" x14ac:dyDescent="0.25">
      <c r="A134" s="156"/>
      <c r="B134" s="62" t="s">
        <v>15</v>
      </c>
      <c r="C134" s="131" t="s">
        <v>16</v>
      </c>
      <c r="D134" s="131">
        <v>1</v>
      </c>
      <c r="E134" s="131">
        <f>E133*D134</f>
        <v>49.8</v>
      </c>
      <c r="F134" s="63"/>
      <c r="G134" s="63"/>
      <c r="H134" s="63"/>
      <c r="I134" s="63"/>
      <c r="J134" s="63"/>
      <c r="K134" s="63"/>
      <c r="L134" s="63"/>
    </row>
    <row r="135" spans="1:12" x14ac:dyDescent="0.25">
      <c r="A135" s="156"/>
      <c r="B135" s="62" t="s">
        <v>228</v>
      </c>
      <c r="C135" s="131" t="s">
        <v>23</v>
      </c>
      <c r="D135" s="131">
        <v>0.05</v>
      </c>
      <c r="E135" s="131">
        <f>E133*D135</f>
        <v>2.4900000000000002</v>
      </c>
      <c r="F135" s="63"/>
      <c r="G135" s="63"/>
      <c r="H135" s="63"/>
      <c r="I135" s="63"/>
      <c r="J135" s="63"/>
      <c r="K135" s="63"/>
      <c r="L135" s="63"/>
    </row>
    <row r="136" spans="1:12" x14ac:dyDescent="0.25">
      <c r="A136" s="156"/>
      <c r="B136" s="62" t="s">
        <v>229</v>
      </c>
      <c r="C136" s="131" t="s">
        <v>18</v>
      </c>
      <c r="D136" s="131">
        <v>0.4</v>
      </c>
      <c r="E136" s="131">
        <f>E133*D136</f>
        <v>19.920000000000002</v>
      </c>
      <c r="F136" s="63"/>
      <c r="G136" s="63"/>
      <c r="H136" s="63"/>
      <c r="I136" s="63"/>
      <c r="J136" s="63"/>
      <c r="K136" s="63"/>
      <c r="L136" s="63"/>
    </row>
    <row r="137" spans="1:12" x14ac:dyDescent="0.25">
      <c r="A137" s="156"/>
      <c r="B137" s="62" t="s">
        <v>360</v>
      </c>
      <c r="C137" s="131" t="s">
        <v>20</v>
      </c>
      <c r="D137" s="131">
        <v>0.2</v>
      </c>
      <c r="E137" s="131">
        <f>E133*D137</f>
        <v>9.9600000000000009</v>
      </c>
      <c r="F137" s="63"/>
      <c r="G137" s="63"/>
      <c r="H137" s="63"/>
      <c r="I137" s="63"/>
      <c r="J137" s="63"/>
      <c r="K137" s="63"/>
      <c r="L137" s="63"/>
    </row>
    <row r="138" spans="1:12" x14ac:dyDescent="0.25">
      <c r="A138" s="156"/>
      <c r="B138" s="62" t="s">
        <v>230</v>
      </c>
      <c r="C138" s="131" t="s">
        <v>21</v>
      </c>
      <c r="D138" s="131"/>
      <c r="E138" s="131">
        <f>E133/105</f>
        <v>0.47428571428571425</v>
      </c>
      <c r="F138" s="63"/>
      <c r="G138" s="63"/>
      <c r="H138" s="63"/>
      <c r="I138" s="63"/>
      <c r="J138" s="63"/>
      <c r="K138" s="63"/>
      <c r="L138" s="63"/>
    </row>
    <row r="139" spans="1:12" ht="25.5" x14ac:dyDescent="0.25">
      <c r="A139" s="156"/>
      <c r="B139" s="64" t="s">
        <v>166</v>
      </c>
      <c r="C139" s="131" t="s">
        <v>20</v>
      </c>
      <c r="D139" s="131">
        <v>0.2</v>
      </c>
      <c r="E139" s="131">
        <f>E133*D139</f>
        <v>9.9600000000000009</v>
      </c>
      <c r="F139" s="63"/>
      <c r="G139" s="63"/>
      <c r="H139" s="63"/>
      <c r="I139" s="63"/>
      <c r="J139" s="63"/>
      <c r="K139" s="63"/>
      <c r="L139" s="63"/>
    </row>
    <row r="140" spans="1:12" x14ac:dyDescent="0.25">
      <c r="A140" s="156"/>
      <c r="B140" s="62" t="s">
        <v>163</v>
      </c>
      <c r="C140" s="131" t="s">
        <v>23</v>
      </c>
      <c r="D140" s="131">
        <v>0.08</v>
      </c>
      <c r="E140" s="131">
        <f>E133*D140</f>
        <v>3.984</v>
      </c>
      <c r="F140" s="63"/>
      <c r="G140" s="63"/>
      <c r="H140" s="63"/>
      <c r="I140" s="63"/>
      <c r="J140" s="63"/>
      <c r="K140" s="63"/>
      <c r="L140" s="63"/>
    </row>
    <row r="141" spans="1:12" x14ac:dyDescent="0.25">
      <c r="A141" s="156"/>
      <c r="B141" s="62" t="s">
        <v>231</v>
      </c>
      <c r="C141" s="131" t="s">
        <v>19</v>
      </c>
      <c r="D141" s="131">
        <v>1.05</v>
      </c>
      <c r="E141" s="131">
        <f>E133*D141</f>
        <v>52.29</v>
      </c>
      <c r="F141" s="63"/>
      <c r="G141" s="63"/>
      <c r="H141" s="63"/>
      <c r="I141" s="63"/>
      <c r="J141" s="63"/>
      <c r="K141" s="63"/>
      <c r="L141" s="63"/>
    </row>
    <row r="142" spans="1:12" x14ac:dyDescent="0.25">
      <c r="A142" s="157"/>
      <c r="B142" s="62" t="s">
        <v>17</v>
      </c>
      <c r="C142" s="131" t="s">
        <v>16</v>
      </c>
      <c r="D142" s="131">
        <v>0.51</v>
      </c>
      <c r="E142" s="131">
        <f>E133*D142</f>
        <v>25.398</v>
      </c>
      <c r="F142" s="131"/>
      <c r="G142" s="63"/>
      <c r="H142" s="63"/>
      <c r="I142" s="63"/>
      <c r="J142" s="63"/>
      <c r="K142" s="63"/>
      <c r="L142" s="63"/>
    </row>
    <row r="143" spans="1:12" ht="25.5" x14ac:dyDescent="0.25">
      <c r="A143" s="161">
        <v>16</v>
      </c>
      <c r="B143" s="60" t="s">
        <v>296</v>
      </c>
      <c r="C143" s="129" t="s">
        <v>13</v>
      </c>
      <c r="D143" s="129"/>
      <c r="E143" s="129">
        <v>19</v>
      </c>
      <c r="F143" s="61"/>
      <c r="G143" s="61"/>
      <c r="H143" s="61"/>
      <c r="I143" s="61"/>
      <c r="J143" s="61"/>
      <c r="K143" s="61"/>
      <c r="L143" s="61"/>
    </row>
    <row r="144" spans="1:12" x14ac:dyDescent="0.25">
      <c r="A144" s="161"/>
      <c r="B144" s="62" t="s">
        <v>15</v>
      </c>
      <c r="C144" s="131" t="s">
        <v>16</v>
      </c>
      <c r="D144" s="131">
        <v>1</v>
      </c>
      <c r="E144" s="131">
        <f>E143*D144</f>
        <v>19</v>
      </c>
      <c r="F144" s="63"/>
      <c r="G144" s="63"/>
      <c r="H144" s="63"/>
      <c r="I144" s="63"/>
      <c r="J144" s="63"/>
      <c r="K144" s="63"/>
      <c r="L144" s="63"/>
    </row>
    <row r="145" spans="1:12" x14ac:dyDescent="0.25">
      <c r="A145" s="161"/>
      <c r="B145" s="64" t="s">
        <v>148</v>
      </c>
      <c r="C145" s="131" t="s">
        <v>13</v>
      </c>
      <c r="D145" s="131">
        <v>1.02</v>
      </c>
      <c r="E145" s="131">
        <f>E143*D145</f>
        <v>19.38</v>
      </c>
      <c r="F145" s="63"/>
      <c r="G145" s="63"/>
      <c r="H145" s="63"/>
      <c r="I145" s="63"/>
      <c r="J145" s="63"/>
      <c r="K145" s="63"/>
      <c r="L145" s="63"/>
    </row>
    <row r="146" spans="1:12" x14ac:dyDescent="0.25">
      <c r="A146" s="161"/>
      <c r="B146" s="62" t="s">
        <v>233</v>
      </c>
      <c r="C146" s="131" t="s">
        <v>18</v>
      </c>
      <c r="D146" s="131">
        <v>10</v>
      </c>
      <c r="E146" s="131">
        <f>E143*D146</f>
        <v>190</v>
      </c>
      <c r="F146" s="63"/>
      <c r="G146" s="63"/>
      <c r="H146" s="63"/>
      <c r="I146" s="63"/>
      <c r="J146" s="63"/>
      <c r="K146" s="63"/>
      <c r="L146" s="63"/>
    </row>
    <row r="147" spans="1:12" x14ac:dyDescent="0.25">
      <c r="A147" s="161"/>
      <c r="B147" s="62" t="s">
        <v>17</v>
      </c>
      <c r="C147" s="131" t="s">
        <v>16</v>
      </c>
      <c r="D147" s="131">
        <v>1</v>
      </c>
      <c r="E147" s="131">
        <f>E143*D147</f>
        <v>19</v>
      </c>
      <c r="F147" s="131"/>
      <c r="G147" s="63"/>
      <c r="H147" s="63"/>
      <c r="I147" s="63"/>
      <c r="J147" s="63"/>
      <c r="K147" s="63"/>
      <c r="L147" s="63"/>
    </row>
    <row r="148" spans="1:12" ht="25.5" x14ac:dyDescent="0.25">
      <c r="A148" s="155">
        <v>17</v>
      </c>
      <c r="B148" s="60" t="s">
        <v>298</v>
      </c>
      <c r="C148" s="129" t="s">
        <v>13</v>
      </c>
      <c r="D148" s="129"/>
      <c r="E148" s="129">
        <v>60.5</v>
      </c>
      <c r="F148" s="61"/>
      <c r="G148" s="61"/>
      <c r="H148" s="61"/>
      <c r="I148" s="61"/>
      <c r="J148" s="61"/>
      <c r="K148" s="61"/>
      <c r="L148" s="61"/>
    </row>
    <row r="149" spans="1:12" x14ac:dyDescent="0.25">
      <c r="A149" s="156"/>
      <c r="B149" s="62" t="s">
        <v>15</v>
      </c>
      <c r="C149" s="131" t="s">
        <v>16</v>
      </c>
      <c r="D149" s="131">
        <v>1</v>
      </c>
      <c r="E149" s="131">
        <f>E148*D149</f>
        <v>60.5</v>
      </c>
      <c r="F149" s="63"/>
      <c r="G149" s="63"/>
      <c r="H149" s="63"/>
      <c r="I149" s="63"/>
      <c r="J149" s="63"/>
      <c r="K149" s="63"/>
      <c r="L149" s="63"/>
    </row>
    <row r="150" spans="1:12" x14ac:dyDescent="0.25">
      <c r="A150" s="156"/>
      <c r="B150" s="64" t="s">
        <v>148</v>
      </c>
      <c r="C150" s="131" t="s">
        <v>13</v>
      </c>
      <c r="D150" s="131">
        <v>1.02</v>
      </c>
      <c r="E150" s="131">
        <f>E148*D150</f>
        <v>61.71</v>
      </c>
      <c r="F150" s="63"/>
      <c r="G150" s="63"/>
      <c r="H150" s="63"/>
      <c r="I150" s="63"/>
      <c r="J150" s="63"/>
      <c r="K150" s="63"/>
      <c r="L150" s="63"/>
    </row>
    <row r="151" spans="1:12" x14ac:dyDescent="0.25">
      <c r="A151" s="156"/>
      <c r="B151" s="62" t="s">
        <v>233</v>
      </c>
      <c r="C151" s="131" t="s">
        <v>18</v>
      </c>
      <c r="D151" s="131">
        <v>10</v>
      </c>
      <c r="E151" s="131">
        <f>E148*D151</f>
        <v>605</v>
      </c>
      <c r="F151" s="63"/>
      <c r="G151" s="63"/>
      <c r="H151" s="63"/>
      <c r="I151" s="63"/>
      <c r="J151" s="63"/>
      <c r="K151" s="63"/>
      <c r="L151" s="63"/>
    </row>
    <row r="152" spans="1:12" x14ac:dyDescent="0.25">
      <c r="A152" s="157"/>
      <c r="B152" s="62" t="s">
        <v>17</v>
      </c>
      <c r="C152" s="131" t="s">
        <v>16</v>
      </c>
      <c r="D152" s="131">
        <v>1</v>
      </c>
      <c r="E152" s="131">
        <f>E148*D152</f>
        <v>60.5</v>
      </c>
      <c r="F152" s="131"/>
      <c r="G152" s="63"/>
      <c r="H152" s="63"/>
      <c r="I152" s="63"/>
      <c r="J152" s="63"/>
      <c r="K152" s="63"/>
      <c r="L152" s="63"/>
    </row>
    <row r="153" spans="1:12" ht="25.5" x14ac:dyDescent="0.25">
      <c r="A153" s="155">
        <v>18</v>
      </c>
      <c r="B153" s="60" t="s">
        <v>299</v>
      </c>
      <c r="C153" s="129" t="s">
        <v>19</v>
      </c>
      <c r="D153" s="129"/>
      <c r="E153" s="129">
        <v>61.7</v>
      </c>
      <c r="F153" s="61"/>
      <c r="G153" s="61"/>
      <c r="H153" s="61"/>
      <c r="I153" s="61"/>
      <c r="J153" s="61"/>
      <c r="K153" s="61"/>
      <c r="L153" s="61"/>
    </row>
    <row r="154" spans="1:12" x14ac:dyDescent="0.25">
      <c r="A154" s="156"/>
      <c r="B154" s="62" t="s">
        <v>15</v>
      </c>
      <c r="C154" s="131" t="s">
        <v>16</v>
      </c>
      <c r="D154" s="131">
        <v>1</v>
      </c>
      <c r="E154" s="131">
        <f>E153*D154</f>
        <v>61.7</v>
      </c>
      <c r="F154" s="63"/>
      <c r="G154" s="63"/>
      <c r="H154" s="63"/>
      <c r="I154" s="63"/>
      <c r="J154" s="63"/>
      <c r="K154" s="63"/>
      <c r="L154" s="63"/>
    </row>
    <row r="155" spans="1:12" x14ac:dyDescent="0.25">
      <c r="A155" s="156"/>
      <c r="B155" s="64" t="s">
        <v>148</v>
      </c>
      <c r="C155" s="131" t="s">
        <v>13</v>
      </c>
      <c r="D155" s="131">
        <v>0.06</v>
      </c>
      <c r="E155" s="131">
        <f>E153*D155</f>
        <v>3.702</v>
      </c>
      <c r="F155" s="63"/>
      <c r="G155" s="63"/>
      <c r="H155" s="63"/>
      <c r="I155" s="63"/>
      <c r="J155" s="63"/>
      <c r="K155" s="63"/>
      <c r="L155" s="63"/>
    </row>
    <row r="156" spans="1:12" x14ac:dyDescent="0.25">
      <c r="A156" s="156"/>
      <c r="B156" s="62" t="s">
        <v>233</v>
      </c>
      <c r="C156" s="131" t="s">
        <v>18</v>
      </c>
      <c r="D156" s="131">
        <v>0.8</v>
      </c>
      <c r="E156" s="131">
        <f>E153*D156</f>
        <v>49.360000000000007</v>
      </c>
      <c r="F156" s="63"/>
      <c r="G156" s="63"/>
      <c r="H156" s="63"/>
      <c r="I156" s="63"/>
      <c r="J156" s="63"/>
      <c r="K156" s="63"/>
      <c r="L156" s="63"/>
    </row>
    <row r="157" spans="1:12" x14ac:dyDescent="0.25">
      <c r="A157" s="157"/>
      <c r="B157" s="62" t="s">
        <v>17</v>
      </c>
      <c r="C157" s="131" t="s">
        <v>16</v>
      </c>
      <c r="D157" s="131">
        <v>0.31</v>
      </c>
      <c r="E157" s="131">
        <f>E153*D157</f>
        <v>19.127000000000002</v>
      </c>
      <c r="F157" s="131"/>
      <c r="G157" s="63"/>
      <c r="H157" s="63"/>
      <c r="I157" s="63"/>
      <c r="J157" s="63"/>
      <c r="K157" s="63"/>
      <c r="L157" s="63"/>
    </row>
    <row r="158" spans="1:12" ht="25.5" x14ac:dyDescent="0.25">
      <c r="A158" s="155">
        <v>19</v>
      </c>
      <c r="B158" s="96" t="s">
        <v>354</v>
      </c>
      <c r="C158" s="136" t="s">
        <v>21</v>
      </c>
      <c r="D158" s="136"/>
      <c r="E158" s="136">
        <v>1</v>
      </c>
      <c r="F158" s="87"/>
      <c r="G158" s="136"/>
      <c r="H158" s="136"/>
      <c r="I158" s="136"/>
      <c r="J158" s="136"/>
      <c r="K158" s="136"/>
      <c r="L158" s="136"/>
    </row>
    <row r="159" spans="1:12" x14ac:dyDescent="0.25">
      <c r="A159" s="156"/>
      <c r="B159" s="62" t="s">
        <v>15</v>
      </c>
      <c r="C159" s="131" t="s">
        <v>16</v>
      </c>
      <c r="D159" s="131">
        <v>1</v>
      </c>
      <c r="E159" s="129">
        <v>1</v>
      </c>
      <c r="F159" s="63"/>
      <c r="G159" s="131"/>
      <c r="H159" s="131"/>
      <c r="I159" s="131"/>
      <c r="J159" s="131"/>
      <c r="K159" s="131"/>
      <c r="L159" s="63"/>
    </row>
    <row r="160" spans="1:12" x14ac:dyDescent="0.25">
      <c r="A160" s="156"/>
      <c r="B160" s="62" t="s">
        <v>355</v>
      </c>
      <c r="C160" s="131" t="s">
        <v>21</v>
      </c>
      <c r="D160" s="131">
        <v>1</v>
      </c>
      <c r="E160" s="129">
        <v>1</v>
      </c>
      <c r="F160" s="63"/>
      <c r="G160" s="131"/>
      <c r="H160" s="131"/>
      <c r="I160" s="131"/>
      <c r="J160" s="131"/>
      <c r="K160" s="131"/>
      <c r="L160" s="63"/>
    </row>
    <row r="161" spans="1:12" x14ac:dyDescent="0.25">
      <c r="A161" s="157"/>
      <c r="B161" s="62" t="s">
        <v>17</v>
      </c>
      <c r="C161" s="131" t="s">
        <v>16</v>
      </c>
      <c r="D161" s="131">
        <v>1</v>
      </c>
      <c r="E161" s="131">
        <f>D161*E158</f>
        <v>1</v>
      </c>
      <c r="F161" s="63"/>
      <c r="G161" s="63"/>
      <c r="H161" s="63"/>
      <c r="I161" s="63"/>
      <c r="J161" s="63"/>
      <c r="K161" s="63"/>
      <c r="L161" s="63"/>
    </row>
    <row r="162" spans="1:12" ht="25.5" x14ac:dyDescent="0.25">
      <c r="A162" s="155">
        <v>20</v>
      </c>
      <c r="B162" s="97" t="s">
        <v>411</v>
      </c>
      <c r="C162" s="129" t="s">
        <v>21</v>
      </c>
      <c r="D162" s="129"/>
      <c r="E162" s="129">
        <v>1</v>
      </c>
      <c r="F162" s="61"/>
      <c r="G162" s="61"/>
      <c r="H162" s="61"/>
      <c r="I162" s="61"/>
      <c r="J162" s="61"/>
      <c r="K162" s="61"/>
      <c r="L162" s="61"/>
    </row>
    <row r="163" spans="1:12" x14ac:dyDescent="0.25">
      <c r="A163" s="156"/>
      <c r="B163" s="62" t="s">
        <v>15</v>
      </c>
      <c r="C163" s="131" t="s">
        <v>16</v>
      </c>
      <c r="D163" s="131">
        <v>1</v>
      </c>
      <c r="E163" s="131">
        <f>E162*D163</f>
        <v>1</v>
      </c>
      <c r="F163" s="63"/>
      <c r="G163" s="63"/>
      <c r="H163" s="63"/>
      <c r="I163" s="63"/>
      <c r="J163" s="63"/>
      <c r="K163" s="63"/>
      <c r="L163" s="63"/>
    </row>
    <row r="164" spans="1:12" ht="38.25" x14ac:dyDescent="0.25">
      <c r="A164" s="156"/>
      <c r="B164" s="64" t="s">
        <v>306</v>
      </c>
      <c r="C164" s="131" t="s">
        <v>13</v>
      </c>
      <c r="D164" s="131">
        <v>1</v>
      </c>
      <c r="E164" s="131">
        <f>E162*D164</f>
        <v>1</v>
      </c>
      <c r="F164" s="63"/>
      <c r="G164" s="63"/>
      <c r="H164" s="63"/>
      <c r="I164" s="63"/>
      <c r="J164" s="63"/>
      <c r="K164" s="63"/>
      <c r="L164" s="63"/>
    </row>
    <row r="165" spans="1:12" x14ac:dyDescent="0.25">
      <c r="A165" s="157"/>
      <c r="B165" s="98" t="s">
        <v>48</v>
      </c>
      <c r="C165" s="131" t="s">
        <v>16</v>
      </c>
      <c r="D165" s="8">
        <v>20</v>
      </c>
      <c r="E165" s="7">
        <f>E162*D165</f>
        <v>20</v>
      </c>
      <c r="F165" s="131"/>
      <c r="G165" s="131"/>
      <c r="H165" s="23"/>
      <c r="I165" s="23"/>
      <c r="J165" s="23"/>
      <c r="K165" s="23"/>
      <c r="L165" s="63"/>
    </row>
    <row r="166" spans="1:12" ht="25.5" x14ac:dyDescent="0.25">
      <c r="A166" s="155">
        <v>21</v>
      </c>
      <c r="B166" s="97" t="s">
        <v>412</v>
      </c>
      <c r="C166" s="129" t="s">
        <v>21</v>
      </c>
      <c r="D166" s="129"/>
      <c r="E166" s="129">
        <v>1</v>
      </c>
      <c r="F166" s="61"/>
      <c r="G166" s="61"/>
      <c r="H166" s="61"/>
      <c r="I166" s="61"/>
      <c r="J166" s="61"/>
      <c r="K166" s="61"/>
      <c r="L166" s="61"/>
    </row>
    <row r="167" spans="1:12" x14ac:dyDescent="0.25">
      <c r="A167" s="156"/>
      <c r="B167" s="62" t="s">
        <v>15</v>
      </c>
      <c r="C167" s="131" t="s">
        <v>16</v>
      </c>
      <c r="D167" s="131">
        <v>1</v>
      </c>
      <c r="E167" s="131">
        <f>E166*D167</f>
        <v>1</v>
      </c>
      <c r="F167" s="63"/>
      <c r="G167" s="63"/>
      <c r="H167" s="63"/>
      <c r="I167" s="63"/>
      <c r="J167" s="63"/>
      <c r="K167" s="63"/>
      <c r="L167" s="63"/>
    </row>
    <row r="168" spans="1:12" ht="38.25" x14ac:dyDescent="0.25">
      <c r="A168" s="156"/>
      <c r="B168" s="64" t="s">
        <v>306</v>
      </c>
      <c r="C168" s="131" t="s">
        <v>13</v>
      </c>
      <c r="D168" s="131">
        <v>1</v>
      </c>
      <c r="E168" s="131">
        <f>E166*D168</f>
        <v>1</v>
      </c>
      <c r="F168" s="63"/>
      <c r="G168" s="63"/>
      <c r="H168" s="63"/>
      <c r="I168" s="63"/>
      <c r="J168" s="63"/>
      <c r="K168" s="63"/>
      <c r="L168" s="63"/>
    </row>
    <row r="169" spans="1:12" x14ac:dyDescent="0.25">
      <c r="A169" s="157"/>
      <c r="B169" s="98" t="s">
        <v>48</v>
      </c>
      <c r="C169" s="131" t="s">
        <v>16</v>
      </c>
      <c r="D169" s="8">
        <v>20</v>
      </c>
      <c r="E169" s="7">
        <f>E166*D169</f>
        <v>20</v>
      </c>
      <c r="F169" s="131"/>
      <c r="G169" s="131"/>
      <c r="H169" s="23"/>
      <c r="I169" s="23"/>
      <c r="J169" s="23"/>
      <c r="K169" s="23"/>
      <c r="L169" s="63"/>
    </row>
    <row r="170" spans="1:12" ht="63.75" x14ac:dyDescent="0.25">
      <c r="A170" s="155">
        <v>22</v>
      </c>
      <c r="B170" s="60" t="s">
        <v>413</v>
      </c>
      <c r="C170" s="129" t="s">
        <v>13</v>
      </c>
      <c r="D170" s="129"/>
      <c r="E170" s="129">
        <v>12</v>
      </c>
      <c r="F170" s="61"/>
      <c r="G170" s="61"/>
      <c r="H170" s="61"/>
      <c r="I170" s="61"/>
      <c r="J170" s="61"/>
      <c r="K170" s="61"/>
      <c r="L170" s="61"/>
    </row>
    <row r="171" spans="1:12" x14ac:dyDescent="0.25">
      <c r="A171" s="156"/>
      <c r="B171" s="62" t="s">
        <v>15</v>
      </c>
      <c r="C171" s="131" t="s">
        <v>16</v>
      </c>
      <c r="D171" s="131">
        <v>1</v>
      </c>
      <c r="E171" s="131">
        <f>E170*D171</f>
        <v>12</v>
      </c>
      <c r="F171" s="63"/>
      <c r="G171" s="63"/>
      <c r="H171" s="63"/>
      <c r="I171" s="63"/>
      <c r="J171" s="63"/>
      <c r="K171" s="63"/>
      <c r="L171" s="63"/>
    </row>
    <row r="172" spans="1:12" x14ac:dyDescent="0.25">
      <c r="A172" s="157"/>
      <c r="B172" s="62" t="s">
        <v>67</v>
      </c>
      <c r="C172" s="131" t="s">
        <v>13</v>
      </c>
      <c r="D172" s="131">
        <v>1</v>
      </c>
      <c r="E172" s="131">
        <f>E170*D172</f>
        <v>12</v>
      </c>
      <c r="F172" s="63"/>
      <c r="G172" s="63"/>
      <c r="H172" s="63"/>
      <c r="I172" s="63"/>
      <c r="J172" s="63"/>
      <c r="K172" s="63"/>
      <c r="L172" s="63"/>
    </row>
    <row r="173" spans="1:12" ht="38.25" x14ac:dyDescent="0.25">
      <c r="A173" s="161">
        <v>23</v>
      </c>
      <c r="B173" s="60" t="s">
        <v>414</v>
      </c>
      <c r="C173" s="129" t="s">
        <v>13</v>
      </c>
      <c r="D173" s="129"/>
      <c r="E173" s="129">
        <v>2.2999999999999998</v>
      </c>
      <c r="F173" s="61"/>
      <c r="G173" s="61"/>
      <c r="H173" s="61"/>
      <c r="I173" s="61"/>
      <c r="J173" s="61"/>
      <c r="K173" s="61"/>
      <c r="L173" s="61"/>
    </row>
    <row r="174" spans="1:12" x14ac:dyDescent="0.25">
      <c r="A174" s="161"/>
      <c r="B174" s="62" t="s">
        <v>15</v>
      </c>
      <c r="C174" s="131" t="s">
        <v>16</v>
      </c>
      <c r="D174" s="131">
        <v>1</v>
      </c>
      <c r="E174" s="131">
        <f>E173*D174</f>
        <v>2.2999999999999998</v>
      </c>
      <c r="F174" s="63"/>
      <c r="G174" s="63"/>
      <c r="H174" s="63"/>
      <c r="I174" s="63"/>
      <c r="J174" s="63"/>
      <c r="K174" s="63"/>
      <c r="L174" s="63"/>
    </row>
    <row r="175" spans="1:12" x14ac:dyDescent="0.25">
      <c r="A175" s="161"/>
      <c r="B175" s="62" t="s">
        <v>67</v>
      </c>
      <c r="C175" s="131" t="s">
        <v>13</v>
      </c>
      <c r="D175" s="131">
        <v>1</v>
      </c>
      <c r="E175" s="131">
        <f>E173*D175</f>
        <v>2.2999999999999998</v>
      </c>
      <c r="F175" s="63"/>
      <c r="G175" s="63"/>
      <c r="H175" s="63"/>
      <c r="I175" s="63"/>
      <c r="J175" s="63"/>
      <c r="K175" s="63"/>
      <c r="L175" s="63"/>
    </row>
    <row r="176" spans="1:12" ht="25.5" x14ac:dyDescent="0.25">
      <c r="A176" s="161">
        <v>24</v>
      </c>
      <c r="B176" s="96" t="s">
        <v>415</v>
      </c>
      <c r="C176" s="129" t="s">
        <v>13</v>
      </c>
      <c r="D176" s="129"/>
      <c r="E176" s="129">
        <v>12</v>
      </c>
      <c r="F176" s="87"/>
      <c r="G176" s="136"/>
      <c r="H176" s="136"/>
      <c r="I176" s="136"/>
      <c r="J176" s="136"/>
      <c r="K176" s="136"/>
      <c r="L176" s="136"/>
    </row>
    <row r="177" spans="1:12" x14ac:dyDescent="0.25">
      <c r="A177" s="161"/>
      <c r="B177" s="62" t="s">
        <v>15</v>
      </c>
      <c r="C177" s="131" t="s">
        <v>16</v>
      </c>
      <c r="D177" s="131">
        <v>1</v>
      </c>
      <c r="E177" s="131">
        <f>E176*D177</f>
        <v>12</v>
      </c>
      <c r="F177" s="63"/>
      <c r="G177" s="63"/>
      <c r="H177" s="63"/>
      <c r="I177" s="63"/>
      <c r="J177" s="63"/>
      <c r="K177" s="63"/>
      <c r="L177" s="63"/>
    </row>
    <row r="178" spans="1:12" ht="25.5" x14ac:dyDescent="0.25">
      <c r="A178" s="161"/>
      <c r="B178" s="64" t="s">
        <v>361</v>
      </c>
      <c r="C178" s="131" t="s">
        <v>13</v>
      </c>
      <c r="D178" s="131">
        <v>1</v>
      </c>
      <c r="E178" s="131">
        <f>E176*D178</f>
        <v>12</v>
      </c>
      <c r="F178" s="63"/>
      <c r="G178" s="63"/>
      <c r="H178" s="63"/>
      <c r="I178" s="63"/>
      <c r="J178" s="63"/>
      <c r="K178" s="63"/>
      <c r="L178" s="63"/>
    </row>
    <row r="179" spans="1:12" ht="25.5" x14ac:dyDescent="0.25">
      <c r="A179" s="155">
        <v>25</v>
      </c>
      <c r="B179" s="60" t="s">
        <v>416</v>
      </c>
      <c r="C179" s="94" t="s">
        <v>13</v>
      </c>
      <c r="D179" s="94"/>
      <c r="E179" s="94">
        <v>12</v>
      </c>
      <c r="F179" s="95"/>
      <c r="G179" s="95"/>
      <c r="H179" s="95"/>
      <c r="I179" s="95"/>
      <c r="J179" s="95"/>
      <c r="K179" s="95"/>
      <c r="L179" s="95"/>
    </row>
    <row r="180" spans="1:12" x14ac:dyDescent="0.25">
      <c r="A180" s="156"/>
      <c r="B180" s="62" t="s">
        <v>15</v>
      </c>
      <c r="C180" s="131" t="s">
        <v>16</v>
      </c>
      <c r="D180" s="131">
        <v>1</v>
      </c>
      <c r="E180" s="131">
        <f>E179*D180</f>
        <v>12</v>
      </c>
      <c r="F180" s="63"/>
      <c r="G180" s="63"/>
      <c r="H180" s="63"/>
      <c r="I180" s="63"/>
      <c r="J180" s="63"/>
      <c r="K180" s="63"/>
      <c r="L180" s="63"/>
    </row>
    <row r="181" spans="1:12" x14ac:dyDescent="0.25">
      <c r="A181" s="156"/>
      <c r="B181" s="64" t="s">
        <v>422</v>
      </c>
      <c r="C181" s="1" t="s">
        <v>23</v>
      </c>
      <c r="D181" s="1">
        <v>0.15</v>
      </c>
      <c r="E181" s="1">
        <f>E179*D181</f>
        <v>1.7999999999999998</v>
      </c>
      <c r="F181" s="100"/>
      <c r="G181" s="63"/>
      <c r="H181" s="63"/>
      <c r="I181" s="63"/>
      <c r="J181" s="63"/>
      <c r="K181" s="63"/>
      <c r="L181" s="63"/>
    </row>
    <row r="182" spans="1:12" x14ac:dyDescent="0.25">
      <c r="A182" s="157"/>
      <c r="B182" s="62" t="s">
        <v>17</v>
      </c>
      <c r="C182" s="131" t="s">
        <v>16</v>
      </c>
      <c r="D182" s="131">
        <v>0.51</v>
      </c>
      <c r="E182" s="131">
        <f>E179*D182</f>
        <v>6.12</v>
      </c>
      <c r="F182" s="131"/>
      <c r="G182" s="63"/>
      <c r="H182" s="63"/>
      <c r="I182" s="63"/>
      <c r="J182" s="63"/>
      <c r="K182" s="63"/>
      <c r="L182" s="63"/>
    </row>
    <row r="183" spans="1:12" ht="25.5" x14ac:dyDescent="0.25">
      <c r="A183" s="155">
        <v>26</v>
      </c>
      <c r="B183" s="96" t="s">
        <v>417</v>
      </c>
      <c r="C183" s="136" t="s">
        <v>21</v>
      </c>
      <c r="D183" s="136"/>
      <c r="E183" s="136">
        <v>5</v>
      </c>
      <c r="F183" s="87"/>
      <c r="G183" s="136"/>
      <c r="H183" s="136"/>
      <c r="I183" s="136"/>
      <c r="J183" s="136"/>
      <c r="K183" s="136"/>
      <c r="L183" s="136"/>
    </row>
    <row r="184" spans="1:12" x14ac:dyDescent="0.25">
      <c r="A184" s="156"/>
      <c r="B184" s="62" t="s">
        <v>15</v>
      </c>
      <c r="C184" s="131" t="s">
        <v>16</v>
      </c>
      <c r="D184" s="131">
        <v>1</v>
      </c>
      <c r="E184" s="129">
        <f>E183</f>
        <v>5</v>
      </c>
      <c r="F184" s="63"/>
      <c r="G184" s="131"/>
      <c r="H184" s="131"/>
      <c r="I184" s="131"/>
      <c r="J184" s="131"/>
      <c r="K184" s="131"/>
      <c r="L184" s="63"/>
    </row>
    <row r="185" spans="1:12" ht="38.25" x14ac:dyDescent="0.25">
      <c r="A185" s="156"/>
      <c r="B185" s="82" t="s">
        <v>171</v>
      </c>
      <c r="C185" s="80" t="s">
        <v>21</v>
      </c>
      <c r="D185" s="8">
        <v>1</v>
      </c>
      <c r="E185" s="7">
        <f>E183*D185</f>
        <v>5</v>
      </c>
      <c r="F185" s="131"/>
      <c r="G185" s="131"/>
      <c r="H185" s="7"/>
      <c r="I185" s="7"/>
      <c r="J185" s="7"/>
      <c r="K185" s="7"/>
      <c r="L185" s="63"/>
    </row>
    <row r="186" spans="1:12" x14ac:dyDescent="0.25">
      <c r="A186" s="157"/>
      <c r="B186" s="98" t="s">
        <v>48</v>
      </c>
      <c r="C186" s="131" t="s">
        <v>16</v>
      </c>
      <c r="D186" s="8">
        <v>2.5</v>
      </c>
      <c r="E186" s="7">
        <f>E183*D186</f>
        <v>12.5</v>
      </c>
      <c r="F186" s="131"/>
      <c r="G186" s="131"/>
      <c r="H186" s="23"/>
      <c r="I186" s="23"/>
      <c r="J186" s="23"/>
      <c r="K186" s="23"/>
      <c r="L186" s="63"/>
    </row>
    <row r="187" spans="1:12" ht="25.5" x14ac:dyDescent="0.25">
      <c r="A187" s="155">
        <v>27</v>
      </c>
      <c r="B187" s="60" t="s">
        <v>418</v>
      </c>
      <c r="C187" s="65" t="s">
        <v>14</v>
      </c>
      <c r="D187" s="129"/>
      <c r="E187" s="129">
        <v>25</v>
      </c>
      <c r="F187" s="61"/>
      <c r="G187" s="61"/>
      <c r="H187" s="61"/>
      <c r="I187" s="61"/>
      <c r="J187" s="61"/>
      <c r="K187" s="61"/>
      <c r="L187" s="61"/>
    </row>
    <row r="188" spans="1:12" x14ac:dyDescent="0.25">
      <c r="A188" s="156"/>
      <c r="B188" s="62" t="s">
        <v>261</v>
      </c>
      <c r="C188" s="132" t="s">
        <v>96</v>
      </c>
      <c r="D188" s="131"/>
      <c r="E188" s="131">
        <v>1</v>
      </c>
      <c r="F188" s="63"/>
      <c r="G188" s="63"/>
      <c r="H188" s="68"/>
      <c r="I188" s="68"/>
      <c r="J188" s="63"/>
      <c r="K188" s="63"/>
      <c r="L188" s="63"/>
    </row>
    <row r="189" spans="1:12" x14ac:dyDescent="0.25">
      <c r="A189" s="157"/>
      <c r="B189" s="62" t="s">
        <v>33</v>
      </c>
      <c r="C189" s="132" t="s">
        <v>22</v>
      </c>
      <c r="D189" s="131">
        <v>1.75</v>
      </c>
      <c r="E189" s="131">
        <f>E187*D189</f>
        <v>43.75</v>
      </c>
      <c r="F189" s="63"/>
      <c r="G189" s="63"/>
      <c r="H189" s="63"/>
      <c r="I189" s="63"/>
      <c r="J189" s="63"/>
      <c r="K189" s="63"/>
      <c r="L189" s="63"/>
    </row>
    <row r="190" spans="1:12" x14ac:dyDescent="0.25">
      <c r="A190" s="172" t="s">
        <v>64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</row>
    <row r="191" spans="1:12" ht="25.5" x14ac:dyDescent="0.25">
      <c r="A191" s="149">
        <v>1</v>
      </c>
      <c r="B191" s="69" t="s">
        <v>447</v>
      </c>
      <c r="C191" s="129" t="s">
        <v>101</v>
      </c>
      <c r="D191" s="128"/>
      <c r="E191" s="129">
        <v>1.1599999999999999</v>
      </c>
      <c r="F191" s="128"/>
      <c r="G191" s="128"/>
      <c r="H191" s="128"/>
      <c r="I191" s="128"/>
      <c r="J191" s="128"/>
      <c r="K191" s="128"/>
      <c r="L191" s="128"/>
    </row>
    <row r="192" spans="1:12" x14ac:dyDescent="0.25">
      <c r="A192" s="149"/>
      <c r="B192" s="70" t="s">
        <v>15</v>
      </c>
      <c r="C192" s="131" t="s">
        <v>16</v>
      </c>
      <c r="D192" s="131">
        <v>1</v>
      </c>
      <c r="E192" s="131">
        <f>E191*D192</f>
        <v>1.1599999999999999</v>
      </c>
      <c r="F192" s="63"/>
      <c r="G192" s="63"/>
      <c r="H192" s="63"/>
      <c r="I192" s="63"/>
      <c r="J192" s="63"/>
      <c r="K192" s="63"/>
      <c r="L192" s="130"/>
    </row>
    <row r="193" spans="1:12" x14ac:dyDescent="0.25">
      <c r="A193" s="149"/>
      <c r="B193" s="71" t="s">
        <v>152</v>
      </c>
      <c r="C193" s="67" t="s">
        <v>101</v>
      </c>
      <c r="D193" s="67">
        <v>1.21</v>
      </c>
      <c r="E193" s="72">
        <f>E191*D193</f>
        <v>1.4036</v>
      </c>
      <c r="F193" s="131"/>
      <c r="G193" s="23"/>
      <c r="H193" s="73"/>
      <c r="I193" s="72"/>
      <c r="J193" s="72"/>
      <c r="K193" s="72"/>
      <c r="L193" s="130"/>
    </row>
    <row r="194" spans="1:12" ht="25.5" x14ac:dyDescent="0.25">
      <c r="A194" s="149">
        <v>2</v>
      </c>
      <c r="B194" s="69" t="s">
        <v>448</v>
      </c>
      <c r="C194" s="129" t="s">
        <v>101</v>
      </c>
      <c r="D194" s="128"/>
      <c r="E194" s="129">
        <v>0.57999999999999996</v>
      </c>
      <c r="F194" s="128"/>
      <c r="G194" s="128"/>
      <c r="H194" s="128"/>
      <c r="I194" s="128"/>
      <c r="J194" s="128"/>
      <c r="K194" s="128"/>
      <c r="L194" s="128"/>
    </row>
    <row r="195" spans="1:12" x14ac:dyDescent="0.25">
      <c r="A195" s="149"/>
      <c r="B195" s="70" t="s">
        <v>15</v>
      </c>
      <c r="C195" s="131" t="s">
        <v>16</v>
      </c>
      <c r="D195" s="131">
        <v>1</v>
      </c>
      <c r="E195" s="131">
        <f>E194*D195</f>
        <v>0.57999999999999996</v>
      </c>
      <c r="F195" s="63"/>
      <c r="G195" s="63"/>
      <c r="H195" s="63"/>
      <c r="I195" s="63"/>
      <c r="J195" s="63"/>
      <c r="K195" s="63"/>
      <c r="L195" s="130"/>
    </row>
    <row r="196" spans="1:12" x14ac:dyDescent="0.25">
      <c r="A196" s="149"/>
      <c r="B196" s="71" t="s">
        <v>446</v>
      </c>
      <c r="C196" s="131" t="s">
        <v>14</v>
      </c>
      <c r="D196" s="131">
        <v>1.02</v>
      </c>
      <c r="E196" s="131">
        <f>E194*D196</f>
        <v>0.59160000000000001</v>
      </c>
      <c r="F196" s="67"/>
      <c r="G196" s="63"/>
      <c r="H196" s="63"/>
      <c r="I196" s="63"/>
      <c r="J196" s="63"/>
      <c r="K196" s="63"/>
      <c r="L196" s="63"/>
    </row>
    <row r="197" spans="1:12" ht="38.25" x14ac:dyDescent="0.25">
      <c r="A197" s="149">
        <v>3</v>
      </c>
      <c r="B197" s="60" t="s">
        <v>472</v>
      </c>
      <c r="C197" s="129" t="s">
        <v>20</v>
      </c>
      <c r="D197" s="129"/>
      <c r="E197" s="61">
        <v>5.8</v>
      </c>
      <c r="F197" s="61"/>
      <c r="G197" s="61"/>
      <c r="H197" s="61"/>
      <c r="I197" s="61"/>
      <c r="J197" s="61"/>
      <c r="K197" s="61"/>
      <c r="L197" s="61"/>
    </row>
    <row r="198" spans="1:12" x14ac:dyDescent="0.25">
      <c r="A198" s="149"/>
      <c r="B198" s="62" t="s">
        <v>15</v>
      </c>
      <c r="C198" s="131" t="s">
        <v>161</v>
      </c>
      <c r="D198" s="131">
        <v>1</v>
      </c>
      <c r="E198" s="63">
        <f>E197*D198</f>
        <v>5.8</v>
      </c>
      <c r="F198" s="63"/>
      <c r="G198" s="63"/>
      <c r="H198" s="63"/>
      <c r="I198" s="63"/>
      <c r="J198" s="63"/>
      <c r="K198" s="63"/>
      <c r="L198" s="63"/>
    </row>
    <row r="199" spans="1:12" x14ac:dyDescent="0.25">
      <c r="A199" s="149"/>
      <c r="B199" s="62" t="s">
        <v>450</v>
      </c>
      <c r="C199" s="131" t="s">
        <v>101</v>
      </c>
      <c r="D199" s="131"/>
      <c r="E199" s="63">
        <f>E200</f>
        <v>1.1832</v>
      </c>
      <c r="F199" s="63"/>
      <c r="G199" s="63"/>
      <c r="H199" s="7"/>
      <c r="I199" s="63"/>
      <c r="J199" s="63"/>
      <c r="K199" s="63"/>
      <c r="L199" s="63"/>
    </row>
    <row r="200" spans="1:12" x14ac:dyDescent="0.25">
      <c r="A200" s="149"/>
      <c r="B200" s="82" t="s">
        <v>102</v>
      </c>
      <c r="C200" s="131" t="s">
        <v>14</v>
      </c>
      <c r="D200" s="131" t="s">
        <v>162</v>
      </c>
      <c r="E200" s="131">
        <f>1.16*1.02</f>
        <v>1.1832</v>
      </c>
      <c r="F200" s="67"/>
      <c r="G200" s="63"/>
      <c r="H200" s="63"/>
      <c r="I200" s="63"/>
      <c r="J200" s="63"/>
      <c r="K200" s="63"/>
      <c r="L200" s="63"/>
    </row>
    <row r="201" spans="1:12" x14ac:dyDescent="0.25">
      <c r="A201" s="149"/>
      <c r="B201" s="62" t="s">
        <v>441</v>
      </c>
      <c r="C201" s="131" t="s">
        <v>116</v>
      </c>
      <c r="D201" s="131" t="s">
        <v>162</v>
      </c>
      <c r="E201" s="63">
        <f>0.104*1.02</f>
        <v>0.10607999999999999</v>
      </c>
      <c r="F201" s="63"/>
      <c r="G201" s="63"/>
      <c r="H201" s="63"/>
      <c r="I201" s="63"/>
      <c r="J201" s="63"/>
      <c r="K201" s="63"/>
      <c r="L201" s="63"/>
    </row>
    <row r="202" spans="1:12" x14ac:dyDescent="0.25">
      <c r="A202" s="149"/>
      <c r="B202" s="62" t="s">
        <v>471</v>
      </c>
      <c r="C202" s="139" t="s">
        <v>20</v>
      </c>
      <c r="D202" s="139"/>
      <c r="E202" s="142">
        <v>1.5</v>
      </c>
      <c r="F202" s="63"/>
      <c r="G202" s="63"/>
      <c r="H202" s="63"/>
      <c r="I202" s="63"/>
      <c r="J202" s="63"/>
      <c r="K202" s="63"/>
      <c r="L202" s="63"/>
    </row>
    <row r="203" spans="1:12" x14ac:dyDescent="0.25">
      <c r="A203" s="149"/>
      <c r="B203" s="62" t="s">
        <v>113</v>
      </c>
      <c r="C203" s="131" t="s">
        <v>18</v>
      </c>
      <c r="D203" s="131">
        <v>0.21</v>
      </c>
      <c r="E203" s="63">
        <f>E200*D203</f>
        <v>0.248472</v>
      </c>
      <c r="F203" s="63"/>
      <c r="G203" s="63"/>
      <c r="H203" s="63"/>
      <c r="I203" s="63"/>
      <c r="J203" s="63"/>
      <c r="K203" s="63"/>
      <c r="L203" s="63"/>
    </row>
    <row r="204" spans="1:12" x14ac:dyDescent="0.25">
      <c r="A204" s="149"/>
      <c r="B204" s="62" t="s">
        <v>114</v>
      </c>
      <c r="C204" s="131" t="s">
        <v>18</v>
      </c>
      <c r="D204" s="131">
        <v>0.25</v>
      </c>
      <c r="E204" s="63">
        <f>E200*D204</f>
        <v>0.29580000000000001</v>
      </c>
      <c r="F204" s="63"/>
      <c r="G204" s="63"/>
      <c r="H204" s="63"/>
      <c r="I204" s="63"/>
      <c r="J204" s="63"/>
      <c r="K204" s="63"/>
      <c r="L204" s="63"/>
    </row>
    <row r="205" spans="1:12" x14ac:dyDescent="0.25">
      <c r="A205" s="149"/>
      <c r="B205" s="62" t="s">
        <v>17</v>
      </c>
      <c r="C205" s="131" t="s">
        <v>16</v>
      </c>
      <c r="D205" s="131">
        <v>0.5</v>
      </c>
      <c r="E205" s="63">
        <f>E197*D205</f>
        <v>2.9</v>
      </c>
      <c r="F205" s="63"/>
      <c r="G205" s="63"/>
      <c r="H205" s="63"/>
      <c r="I205" s="63"/>
      <c r="J205" s="63"/>
      <c r="K205" s="63"/>
      <c r="L205" s="63"/>
    </row>
    <row r="206" spans="1:12" x14ac:dyDescent="0.25">
      <c r="A206" s="173">
        <v>4</v>
      </c>
      <c r="B206" s="60" t="s">
        <v>449</v>
      </c>
      <c r="C206" s="129" t="s">
        <v>14</v>
      </c>
      <c r="D206" s="129"/>
      <c r="E206" s="129">
        <v>0.5</v>
      </c>
      <c r="F206" s="61"/>
      <c r="G206" s="61"/>
      <c r="H206" s="61"/>
      <c r="I206" s="61"/>
      <c r="J206" s="61"/>
      <c r="K206" s="61"/>
      <c r="L206" s="61"/>
    </row>
    <row r="207" spans="1:12" x14ac:dyDescent="0.25">
      <c r="A207" s="174"/>
      <c r="B207" s="62" t="s">
        <v>15</v>
      </c>
      <c r="C207" s="131" t="s">
        <v>19</v>
      </c>
      <c r="D207" s="131"/>
      <c r="E207" s="131">
        <v>10</v>
      </c>
      <c r="F207" s="63"/>
      <c r="G207" s="63"/>
      <c r="H207" s="63"/>
      <c r="I207" s="63"/>
      <c r="J207" s="63"/>
      <c r="K207" s="63"/>
      <c r="L207" s="63"/>
    </row>
    <row r="208" spans="1:12" x14ac:dyDescent="0.25">
      <c r="A208" s="174"/>
      <c r="B208" s="62" t="s">
        <v>450</v>
      </c>
      <c r="C208" s="131" t="s">
        <v>101</v>
      </c>
      <c r="D208" s="131"/>
      <c r="E208" s="63">
        <f>E209</f>
        <v>0.51</v>
      </c>
      <c r="F208" s="63"/>
      <c r="G208" s="63"/>
      <c r="H208" s="7"/>
      <c r="I208" s="63"/>
      <c r="J208" s="63"/>
      <c r="K208" s="63"/>
      <c r="L208" s="63"/>
    </row>
    <row r="209" spans="1:12" x14ac:dyDescent="0.25">
      <c r="A209" s="174"/>
      <c r="B209" s="82" t="s">
        <v>102</v>
      </c>
      <c r="C209" s="131" t="s">
        <v>14</v>
      </c>
      <c r="D209" s="131">
        <v>1.02</v>
      </c>
      <c r="E209" s="131">
        <f>E206*D209</f>
        <v>0.51</v>
      </c>
      <c r="F209" s="67"/>
      <c r="G209" s="63"/>
      <c r="H209" s="63"/>
      <c r="I209" s="63"/>
      <c r="J209" s="63"/>
      <c r="K209" s="63"/>
      <c r="L209" s="63"/>
    </row>
    <row r="210" spans="1:12" x14ac:dyDescent="0.25">
      <c r="A210" s="174"/>
      <c r="B210" s="62" t="s">
        <v>451</v>
      </c>
      <c r="C210" s="131" t="s">
        <v>13</v>
      </c>
      <c r="D210" s="131">
        <v>4.5</v>
      </c>
      <c r="E210" s="131">
        <f>E206*D210</f>
        <v>2.25</v>
      </c>
      <c r="F210" s="63"/>
      <c r="G210" s="63"/>
      <c r="H210" s="63"/>
      <c r="I210" s="63"/>
      <c r="J210" s="63"/>
      <c r="K210" s="63"/>
      <c r="L210" s="63"/>
    </row>
    <row r="211" spans="1:12" x14ac:dyDescent="0.25">
      <c r="A211" s="174"/>
      <c r="B211" s="62" t="s">
        <v>452</v>
      </c>
      <c r="C211" s="131" t="s">
        <v>14</v>
      </c>
      <c r="D211" s="131">
        <v>0.2</v>
      </c>
      <c r="E211" s="131">
        <f>E206*D211</f>
        <v>0.1</v>
      </c>
      <c r="F211" s="63"/>
      <c r="G211" s="63"/>
      <c r="H211" s="63"/>
      <c r="I211" s="63"/>
      <c r="J211" s="63"/>
      <c r="K211" s="63"/>
      <c r="L211" s="63"/>
    </row>
    <row r="212" spans="1:12" x14ac:dyDescent="0.25">
      <c r="A212" s="174"/>
      <c r="B212" s="62" t="s">
        <v>453</v>
      </c>
      <c r="C212" s="131" t="s">
        <v>116</v>
      </c>
      <c r="D212" s="131" t="s">
        <v>162</v>
      </c>
      <c r="E212" s="131">
        <f>0.102*1.02</f>
        <v>0.10403999999999999</v>
      </c>
      <c r="F212" s="63"/>
      <c r="G212" s="63"/>
      <c r="H212" s="63"/>
      <c r="I212" s="63"/>
      <c r="J212" s="63"/>
      <c r="K212" s="63"/>
      <c r="L212" s="63"/>
    </row>
    <row r="213" spans="1:12" x14ac:dyDescent="0.25">
      <c r="A213" s="174"/>
      <c r="B213" s="62" t="s">
        <v>454</v>
      </c>
      <c r="C213" s="131" t="s">
        <v>116</v>
      </c>
      <c r="D213" s="131" t="s">
        <v>162</v>
      </c>
      <c r="E213" s="131">
        <f>0.025*1.02</f>
        <v>2.5500000000000002E-2</v>
      </c>
      <c r="F213" s="63"/>
      <c r="G213" s="63"/>
      <c r="H213" s="63"/>
      <c r="I213" s="63"/>
      <c r="J213" s="63"/>
      <c r="K213" s="63"/>
      <c r="L213" s="63"/>
    </row>
    <row r="214" spans="1:12" x14ac:dyDescent="0.25">
      <c r="A214" s="174"/>
      <c r="B214" s="62" t="s">
        <v>113</v>
      </c>
      <c r="C214" s="131" t="s">
        <v>18</v>
      </c>
      <c r="D214" s="131">
        <v>0.56000000000000005</v>
      </c>
      <c r="E214" s="63">
        <f>E209*D214</f>
        <v>0.28560000000000002</v>
      </c>
      <c r="F214" s="63"/>
      <c r="G214" s="63"/>
      <c r="H214" s="63"/>
      <c r="I214" s="63"/>
      <c r="J214" s="63"/>
      <c r="K214" s="63"/>
      <c r="L214" s="63"/>
    </row>
    <row r="215" spans="1:12" x14ac:dyDescent="0.25">
      <c r="A215" s="174"/>
      <c r="B215" s="62" t="s">
        <v>114</v>
      </c>
      <c r="C215" s="131" t="s">
        <v>18</v>
      </c>
      <c r="D215" s="131">
        <v>1.99</v>
      </c>
      <c r="E215" s="63">
        <f>E209*D215</f>
        <v>1.0148999999999999</v>
      </c>
      <c r="F215" s="63"/>
      <c r="G215" s="63"/>
      <c r="H215" s="63"/>
      <c r="I215" s="63"/>
      <c r="J215" s="63"/>
      <c r="K215" s="63"/>
      <c r="L215" s="63"/>
    </row>
    <row r="216" spans="1:12" x14ac:dyDescent="0.25">
      <c r="A216" s="175"/>
      <c r="B216" s="62" t="s">
        <v>17</v>
      </c>
      <c r="C216" s="131" t="s">
        <v>16</v>
      </c>
      <c r="D216" s="131">
        <v>25</v>
      </c>
      <c r="E216" s="131">
        <f>E206*D216</f>
        <v>12.5</v>
      </c>
      <c r="F216" s="63"/>
      <c r="G216" s="63"/>
      <c r="H216" s="63"/>
      <c r="I216" s="63"/>
      <c r="J216" s="63"/>
      <c r="K216" s="63"/>
      <c r="L216" s="63"/>
    </row>
    <row r="217" spans="1:12" x14ac:dyDescent="0.25">
      <c r="A217" s="173">
        <v>5</v>
      </c>
      <c r="B217" s="60" t="s">
        <v>455</v>
      </c>
      <c r="C217" s="129" t="s">
        <v>14</v>
      </c>
      <c r="D217" s="129"/>
      <c r="E217" s="129">
        <v>0.38</v>
      </c>
      <c r="F217" s="61"/>
      <c r="G217" s="61"/>
      <c r="H217" s="61"/>
      <c r="I217" s="61"/>
      <c r="J217" s="61"/>
      <c r="K217" s="61"/>
      <c r="L217" s="61"/>
    </row>
    <row r="218" spans="1:12" x14ac:dyDescent="0.25">
      <c r="A218" s="174"/>
      <c r="B218" s="62" t="s">
        <v>15</v>
      </c>
      <c r="C218" s="131" t="s">
        <v>19</v>
      </c>
      <c r="D218" s="131"/>
      <c r="E218" s="131">
        <v>9.5</v>
      </c>
      <c r="F218" s="63"/>
      <c r="G218" s="63"/>
      <c r="H218" s="63"/>
      <c r="I218" s="63"/>
      <c r="J218" s="63"/>
      <c r="K218" s="63"/>
      <c r="L218" s="63"/>
    </row>
    <row r="219" spans="1:12" x14ac:dyDescent="0.25">
      <c r="A219" s="174"/>
      <c r="B219" s="62" t="s">
        <v>450</v>
      </c>
      <c r="C219" s="131" t="s">
        <v>101</v>
      </c>
      <c r="D219" s="131"/>
      <c r="E219" s="63">
        <f>E220</f>
        <v>0.3876</v>
      </c>
      <c r="F219" s="63"/>
      <c r="G219" s="63"/>
      <c r="H219" s="7"/>
      <c r="I219" s="63"/>
      <c r="J219" s="63"/>
      <c r="K219" s="63"/>
      <c r="L219" s="63"/>
    </row>
    <row r="220" spans="1:12" x14ac:dyDescent="0.25">
      <c r="A220" s="174"/>
      <c r="B220" s="82" t="s">
        <v>102</v>
      </c>
      <c r="C220" s="131" t="s">
        <v>14</v>
      </c>
      <c r="D220" s="131">
        <v>1.02</v>
      </c>
      <c r="E220" s="131">
        <f>E217*D220</f>
        <v>0.3876</v>
      </c>
      <c r="F220" s="67"/>
      <c r="G220" s="63"/>
      <c r="H220" s="63"/>
      <c r="I220" s="63"/>
      <c r="J220" s="63"/>
      <c r="K220" s="63"/>
      <c r="L220" s="63"/>
    </row>
    <row r="221" spans="1:12" x14ac:dyDescent="0.25">
      <c r="A221" s="174"/>
      <c r="B221" s="62" t="s">
        <v>451</v>
      </c>
      <c r="C221" s="131" t="s">
        <v>13</v>
      </c>
      <c r="D221" s="131">
        <v>4.5</v>
      </c>
      <c r="E221" s="131">
        <f>E217*D221</f>
        <v>1.71</v>
      </c>
      <c r="F221" s="63"/>
      <c r="G221" s="63"/>
      <c r="H221" s="63"/>
      <c r="I221" s="63"/>
      <c r="J221" s="63"/>
      <c r="K221" s="63"/>
      <c r="L221" s="63"/>
    </row>
    <row r="222" spans="1:12" x14ac:dyDescent="0.25">
      <c r="A222" s="174"/>
      <c r="B222" s="62" t="s">
        <v>452</v>
      </c>
      <c r="C222" s="131" t="s">
        <v>14</v>
      </c>
      <c r="D222" s="131">
        <v>0.2</v>
      </c>
      <c r="E222" s="131">
        <f>E217*D222</f>
        <v>7.6000000000000012E-2</v>
      </c>
      <c r="F222" s="63"/>
      <c r="G222" s="63"/>
      <c r="H222" s="63"/>
      <c r="I222" s="63"/>
      <c r="J222" s="63"/>
      <c r="K222" s="63"/>
      <c r="L222" s="63"/>
    </row>
    <row r="223" spans="1:12" x14ac:dyDescent="0.25">
      <c r="A223" s="174"/>
      <c r="B223" s="62" t="s">
        <v>453</v>
      </c>
      <c r="C223" s="131" t="s">
        <v>116</v>
      </c>
      <c r="D223" s="131" t="s">
        <v>162</v>
      </c>
      <c r="E223" s="131">
        <f>0.076*1.02</f>
        <v>7.7520000000000006E-2</v>
      </c>
      <c r="F223" s="63"/>
      <c r="G223" s="63"/>
      <c r="H223" s="63"/>
      <c r="I223" s="63"/>
      <c r="J223" s="63"/>
      <c r="K223" s="63"/>
      <c r="L223" s="63"/>
    </row>
    <row r="224" spans="1:12" x14ac:dyDescent="0.25">
      <c r="A224" s="174"/>
      <c r="B224" s="62" t="s">
        <v>454</v>
      </c>
      <c r="C224" s="131" t="s">
        <v>116</v>
      </c>
      <c r="D224" s="131" t="s">
        <v>162</v>
      </c>
      <c r="E224" s="131">
        <f>0.018*1.02</f>
        <v>1.8359999999999998E-2</v>
      </c>
      <c r="F224" s="63"/>
      <c r="G224" s="63"/>
      <c r="H224" s="63"/>
      <c r="I224" s="63"/>
      <c r="J224" s="63"/>
      <c r="K224" s="63"/>
      <c r="L224" s="63"/>
    </row>
    <row r="225" spans="1:12" x14ac:dyDescent="0.25">
      <c r="A225" s="174"/>
      <c r="B225" s="62" t="s">
        <v>113</v>
      </c>
      <c r="C225" s="131" t="s">
        <v>18</v>
      </c>
      <c r="D225" s="131">
        <v>0.56000000000000005</v>
      </c>
      <c r="E225" s="63">
        <f>E220*D225</f>
        <v>0.21705600000000003</v>
      </c>
      <c r="F225" s="63"/>
      <c r="G225" s="63"/>
      <c r="H225" s="63"/>
      <c r="I225" s="63"/>
      <c r="J225" s="63"/>
      <c r="K225" s="63"/>
      <c r="L225" s="63"/>
    </row>
    <row r="226" spans="1:12" x14ac:dyDescent="0.25">
      <c r="A226" s="174"/>
      <c r="B226" s="62" t="s">
        <v>114</v>
      </c>
      <c r="C226" s="131" t="s">
        <v>18</v>
      </c>
      <c r="D226" s="131">
        <v>1.99</v>
      </c>
      <c r="E226" s="63">
        <f>E220*D226</f>
        <v>0.77132400000000001</v>
      </c>
      <c r="F226" s="63"/>
      <c r="G226" s="63"/>
      <c r="H226" s="63"/>
      <c r="I226" s="63"/>
      <c r="J226" s="63"/>
      <c r="K226" s="63"/>
      <c r="L226" s="63"/>
    </row>
    <row r="227" spans="1:12" x14ac:dyDescent="0.25">
      <c r="A227" s="175"/>
      <c r="B227" s="62" t="s">
        <v>17</v>
      </c>
      <c r="C227" s="131" t="s">
        <v>16</v>
      </c>
      <c r="D227" s="131">
        <v>25</v>
      </c>
      <c r="E227" s="131">
        <f>E217*D227</f>
        <v>9.5</v>
      </c>
      <c r="F227" s="63"/>
      <c r="G227" s="63"/>
      <c r="H227" s="63"/>
      <c r="I227" s="63"/>
      <c r="J227" s="63"/>
      <c r="K227" s="63"/>
      <c r="L227" s="63"/>
    </row>
    <row r="228" spans="1:12" x14ac:dyDescent="0.25">
      <c r="A228" s="146">
        <v>6</v>
      </c>
      <c r="B228" s="60" t="s">
        <v>385</v>
      </c>
      <c r="C228" s="129" t="s">
        <v>13</v>
      </c>
      <c r="D228" s="129"/>
      <c r="E228" s="129">
        <v>12.3</v>
      </c>
      <c r="F228" s="61"/>
      <c r="G228" s="61"/>
      <c r="H228" s="61"/>
      <c r="I228" s="61"/>
      <c r="J228" s="61"/>
      <c r="K228" s="61"/>
      <c r="L228" s="61"/>
    </row>
    <row r="229" spans="1:12" x14ac:dyDescent="0.25">
      <c r="A229" s="147"/>
      <c r="B229" s="62" t="s">
        <v>15</v>
      </c>
      <c r="C229" s="131" t="s">
        <v>16</v>
      </c>
      <c r="D229" s="131">
        <v>1</v>
      </c>
      <c r="E229" s="131">
        <f>E228*D229</f>
        <v>12.3</v>
      </c>
      <c r="F229" s="63"/>
      <c r="G229" s="63"/>
      <c r="H229" s="63"/>
      <c r="I229" s="63"/>
      <c r="J229" s="63"/>
      <c r="K229" s="63"/>
      <c r="L229" s="63"/>
    </row>
    <row r="230" spans="1:12" x14ac:dyDescent="0.25">
      <c r="A230" s="147"/>
      <c r="B230" s="62" t="s">
        <v>432</v>
      </c>
      <c r="C230" s="131" t="s">
        <v>21</v>
      </c>
      <c r="D230" s="131">
        <v>12.5</v>
      </c>
      <c r="E230" s="131">
        <f>E228*D230</f>
        <v>153.75</v>
      </c>
      <c r="F230" s="63"/>
      <c r="G230" s="63"/>
      <c r="H230" s="63"/>
      <c r="I230" s="63"/>
      <c r="J230" s="63"/>
      <c r="K230" s="63"/>
      <c r="L230" s="63"/>
    </row>
    <row r="231" spans="1:12" x14ac:dyDescent="0.25">
      <c r="A231" s="147"/>
      <c r="B231" s="62" t="s">
        <v>24</v>
      </c>
      <c r="C231" s="131" t="s">
        <v>14</v>
      </c>
      <c r="D231" s="131">
        <v>0.03</v>
      </c>
      <c r="E231" s="131">
        <f>E228*D231</f>
        <v>0.36899999999999999</v>
      </c>
      <c r="F231" s="63"/>
      <c r="G231" s="63"/>
      <c r="H231" s="63"/>
      <c r="I231" s="63"/>
      <c r="J231" s="63"/>
      <c r="K231" s="63"/>
      <c r="L231" s="63"/>
    </row>
    <row r="232" spans="1:12" x14ac:dyDescent="0.25">
      <c r="A232" s="148"/>
      <c r="B232" s="62" t="s">
        <v>17</v>
      </c>
      <c r="C232" s="131" t="s">
        <v>16</v>
      </c>
      <c r="D232" s="131">
        <v>0.51</v>
      </c>
      <c r="E232" s="131">
        <f>E228*D232</f>
        <v>6.2730000000000006</v>
      </c>
      <c r="F232" s="131"/>
      <c r="G232" s="63"/>
      <c r="H232" s="63"/>
      <c r="I232" s="63"/>
      <c r="J232" s="63"/>
      <c r="K232" s="63"/>
      <c r="L232" s="63"/>
    </row>
    <row r="233" spans="1:12" ht="26.25" customHeight="1" x14ac:dyDescent="0.25">
      <c r="A233" s="146">
        <v>7</v>
      </c>
      <c r="B233" s="60" t="s">
        <v>384</v>
      </c>
      <c r="C233" s="129" t="s">
        <v>13</v>
      </c>
      <c r="D233" s="129"/>
      <c r="E233" s="129">
        <v>19</v>
      </c>
      <c r="F233" s="61"/>
      <c r="G233" s="61"/>
      <c r="H233" s="61"/>
      <c r="I233" s="61"/>
      <c r="J233" s="61"/>
      <c r="K233" s="61"/>
      <c r="L233" s="61"/>
    </row>
    <row r="234" spans="1:12" x14ac:dyDescent="0.25">
      <c r="A234" s="147"/>
      <c r="B234" s="62" t="s">
        <v>15</v>
      </c>
      <c r="C234" s="131" t="s">
        <v>16</v>
      </c>
      <c r="D234" s="131">
        <v>1</v>
      </c>
      <c r="E234" s="131">
        <f>E233*D234</f>
        <v>19</v>
      </c>
      <c r="F234" s="63"/>
      <c r="G234" s="63"/>
      <c r="H234" s="63"/>
      <c r="I234" s="63"/>
      <c r="J234" s="63"/>
      <c r="K234" s="63"/>
      <c r="L234" s="63"/>
    </row>
    <row r="235" spans="1:12" x14ac:dyDescent="0.25">
      <c r="A235" s="147"/>
      <c r="B235" s="62" t="s">
        <v>433</v>
      </c>
      <c r="C235" s="131" t="s">
        <v>21</v>
      </c>
      <c r="D235" s="131">
        <v>12.5</v>
      </c>
      <c r="E235" s="131">
        <f>E233*D235</f>
        <v>237.5</v>
      </c>
      <c r="F235" s="63"/>
      <c r="G235" s="63"/>
      <c r="H235" s="63"/>
      <c r="I235" s="63"/>
      <c r="J235" s="63"/>
      <c r="K235" s="63"/>
      <c r="L235" s="63"/>
    </row>
    <row r="236" spans="1:12" x14ac:dyDescent="0.25">
      <c r="A236" s="147"/>
      <c r="B236" s="62" t="s">
        <v>24</v>
      </c>
      <c r="C236" s="131" t="s">
        <v>14</v>
      </c>
      <c r="D236" s="131">
        <v>0.02</v>
      </c>
      <c r="E236" s="131">
        <f>E233*D236</f>
        <v>0.38</v>
      </c>
      <c r="F236" s="63"/>
      <c r="G236" s="63"/>
      <c r="H236" s="63"/>
      <c r="I236" s="63"/>
      <c r="J236" s="63"/>
      <c r="K236" s="63"/>
      <c r="L236" s="63"/>
    </row>
    <row r="237" spans="1:12" x14ac:dyDescent="0.25">
      <c r="A237" s="148"/>
      <c r="B237" s="62" t="s">
        <v>17</v>
      </c>
      <c r="C237" s="131" t="s">
        <v>16</v>
      </c>
      <c r="D237" s="131">
        <v>0.51</v>
      </c>
      <c r="E237" s="131">
        <f>E233*D237</f>
        <v>9.69</v>
      </c>
      <c r="F237" s="131"/>
      <c r="G237" s="63"/>
      <c r="H237" s="63"/>
      <c r="I237" s="63"/>
      <c r="J237" s="63"/>
      <c r="K237" s="63"/>
      <c r="L237" s="63"/>
    </row>
    <row r="238" spans="1:12" x14ac:dyDescent="0.25">
      <c r="A238" s="146">
        <v>8</v>
      </c>
      <c r="B238" s="60" t="s">
        <v>383</v>
      </c>
      <c r="C238" s="129" t="s">
        <v>13</v>
      </c>
      <c r="D238" s="129"/>
      <c r="E238" s="129">
        <v>29.3</v>
      </c>
      <c r="F238" s="61"/>
      <c r="G238" s="61"/>
      <c r="H238" s="61"/>
      <c r="I238" s="61"/>
      <c r="J238" s="61"/>
      <c r="K238" s="61"/>
      <c r="L238" s="61"/>
    </row>
    <row r="239" spans="1:12" x14ac:dyDescent="0.25">
      <c r="A239" s="147"/>
      <c r="B239" s="62" t="s">
        <v>15</v>
      </c>
      <c r="C239" s="131" t="s">
        <v>16</v>
      </c>
      <c r="D239" s="131">
        <v>1</v>
      </c>
      <c r="E239" s="131">
        <f>E238*D239</f>
        <v>29.3</v>
      </c>
      <c r="F239" s="63"/>
      <c r="G239" s="63"/>
      <c r="H239" s="63"/>
      <c r="I239" s="63"/>
      <c r="J239" s="63"/>
      <c r="K239" s="63"/>
      <c r="L239" s="63"/>
    </row>
    <row r="240" spans="1:12" x14ac:dyDescent="0.25">
      <c r="A240" s="147"/>
      <c r="B240" s="62" t="s">
        <v>434</v>
      </c>
      <c r="C240" s="131" t="s">
        <v>21</v>
      </c>
      <c r="D240" s="131">
        <v>12.5</v>
      </c>
      <c r="E240" s="131">
        <f>E238*D240</f>
        <v>366.25</v>
      </c>
      <c r="F240" s="63"/>
      <c r="G240" s="63"/>
      <c r="H240" s="63"/>
      <c r="I240" s="63"/>
      <c r="J240" s="63"/>
      <c r="K240" s="63"/>
      <c r="L240" s="63"/>
    </row>
    <row r="241" spans="1:12" x14ac:dyDescent="0.25">
      <c r="A241" s="147"/>
      <c r="B241" s="62" t="s">
        <v>24</v>
      </c>
      <c r="C241" s="131" t="s">
        <v>14</v>
      </c>
      <c r="D241" s="131">
        <v>0.01</v>
      </c>
      <c r="E241" s="131">
        <f>E238*D241</f>
        <v>0.29300000000000004</v>
      </c>
      <c r="F241" s="63"/>
      <c r="G241" s="63"/>
      <c r="H241" s="63"/>
      <c r="I241" s="63"/>
      <c r="J241" s="63"/>
      <c r="K241" s="63"/>
      <c r="L241" s="63"/>
    </row>
    <row r="242" spans="1:12" x14ac:dyDescent="0.25">
      <c r="A242" s="148"/>
      <c r="B242" s="62" t="s">
        <v>17</v>
      </c>
      <c r="C242" s="131" t="s">
        <v>16</v>
      </c>
      <c r="D242" s="131">
        <v>0.51</v>
      </c>
      <c r="E242" s="131">
        <f>E238*D242</f>
        <v>14.943000000000001</v>
      </c>
      <c r="F242" s="63"/>
      <c r="G242" s="63"/>
      <c r="H242" s="63"/>
      <c r="I242" s="63"/>
      <c r="J242" s="63"/>
      <c r="K242" s="63"/>
      <c r="L242" s="63"/>
    </row>
    <row r="243" spans="1:12" x14ac:dyDescent="0.25">
      <c r="A243" s="150">
        <v>9</v>
      </c>
      <c r="B243" s="60" t="s">
        <v>470</v>
      </c>
      <c r="C243" s="138" t="s">
        <v>22</v>
      </c>
      <c r="D243" s="140"/>
      <c r="E243" s="138">
        <v>0.26300000000000001</v>
      </c>
      <c r="F243" s="61"/>
      <c r="G243" s="61"/>
      <c r="H243" s="61"/>
      <c r="I243" s="61"/>
      <c r="J243" s="61"/>
      <c r="K243" s="61"/>
      <c r="L243" s="61"/>
    </row>
    <row r="244" spans="1:12" x14ac:dyDescent="0.25">
      <c r="A244" s="151"/>
      <c r="B244" s="62" t="s">
        <v>15</v>
      </c>
      <c r="C244" s="139" t="s">
        <v>16</v>
      </c>
      <c r="D244" s="139">
        <v>1</v>
      </c>
      <c r="E244" s="139">
        <f>E243*D244</f>
        <v>0.26300000000000001</v>
      </c>
      <c r="F244" s="63"/>
      <c r="G244" s="63"/>
      <c r="H244" s="23"/>
      <c r="I244" s="63"/>
      <c r="J244" s="63"/>
      <c r="K244" s="63"/>
      <c r="L244" s="63"/>
    </row>
    <row r="245" spans="1:12" x14ac:dyDescent="0.25">
      <c r="A245" s="151"/>
      <c r="B245" s="62" t="s">
        <v>468</v>
      </c>
      <c r="C245" s="139" t="s">
        <v>19</v>
      </c>
      <c r="D245" s="139" t="s">
        <v>162</v>
      </c>
      <c r="E245" s="139">
        <v>25.3</v>
      </c>
      <c r="F245" s="63"/>
      <c r="G245" s="63"/>
      <c r="H245" s="63"/>
      <c r="I245" s="63"/>
      <c r="J245" s="63"/>
      <c r="K245" s="63"/>
      <c r="L245" s="63"/>
    </row>
    <row r="246" spans="1:12" x14ac:dyDescent="0.25">
      <c r="A246" s="151"/>
      <c r="B246" s="62" t="s">
        <v>469</v>
      </c>
      <c r="C246" s="139" t="s">
        <v>19</v>
      </c>
      <c r="D246" s="139" t="s">
        <v>162</v>
      </c>
      <c r="E246" s="141">
        <v>9.93</v>
      </c>
      <c r="F246" s="63"/>
      <c r="G246" s="63"/>
      <c r="H246" s="63"/>
      <c r="I246" s="63"/>
      <c r="J246" s="63"/>
      <c r="K246" s="63"/>
      <c r="L246" s="63"/>
    </row>
    <row r="247" spans="1:12" x14ac:dyDescent="0.25">
      <c r="A247" s="151"/>
      <c r="B247" s="62" t="s">
        <v>441</v>
      </c>
      <c r="C247" s="139" t="s">
        <v>116</v>
      </c>
      <c r="D247" s="139" t="s">
        <v>162</v>
      </c>
      <c r="E247" s="63">
        <v>1.0999999999999999E-2</v>
      </c>
      <c r="F247" s="63"/>
      <c r="G247" s="63"/>
      <c r="H247" s="63"/>
      <c r="I247" s="63"/>
      <c r="J247" s="63"/>
      <c r="K247" s="63"/>
      <c r="L247" s="63"/>
    </row>
    <row r="248" spans="1:12" x14ac:dyDescent="0.25">
      <c r="A248" s="152"/>
      <c r="B248" s="62" t="s">
        <v>17</v>
      </c>
      <c r="C248" s="139" t="s">
        <v>16</v>
      </c>
      <c r="D248" s="139">
        <v>25</v>
      </c>
      <c r="E248" s="139">
        <f>E243*D248</f>
        <v>6.5750000000000002</v>
      </c>
      <c r="F248" s="63"/>
      <c r="G248" s="63"/>
      <c r="H248" s="63"/>
      <c r="I248" s="63"/>
      <c r="J248" s="63"/>
      <c r="K248" s="63"/>
      <c r="L248" s="63"/>
    </row>
    <row r="249" spans="1:12" ht="25.5" x14ac:dyDescent="0.25">
      <c r="A249" s="151">
        <v>10</v>
      </c>
      <c r="B249" s="60" t="s">
        <v>473</v>
      </c>
      <c r="C249" s="138" t="s">
        <v>22</v>
      </c>
      <c r="D249" s="138"/>
      <c r="E249" s="138">
        <f>E243</f>
        <v>0.26300000000000001</v>
      </c>
      <c r="F249" s="138"/>
      <c r="G249" s="61"/>
      <c r="H249" s="61"/>
      <c r="I249" s="61"/>
      <c r="J249" s="61"/>
      <c r="K249" s="61"/>
      <c r="L249" s="61"/>
    </row>
    <row r="250" spans="1:12" x14ac:dyDescent="0.25">
      <c r="A250" s="151"/>
      <c r="B250" s="62" t="s">
        <v>15</v>
      </c>
      <c r="C250" s="139" t="s">
        <v>16</v>
      </c>
      <c r="D250" s="139">
        <v>1</v>
      </c>
      <c r="E250" s="139">
        <f>E249*D250</f>
        <v>0.26300000000000001</v>
      </c>
      <c r="F250" s="139"/>
      <c r="G250" s="63"/>
      <c r="H250" s="63"/>
      <c r="I250" s="63"/>
      <c r="J250" s="63"/>
      <c r="K250" s="63"/>
      <c r="L250" s="63"/>
    </row>
    <row r="251" spans="1:12" ht="25.5" x14ac:dyDescent="0.25">
      <c r="A251" s="151"/>
      <c r="B251" s="64" t="s">
        <v>156</v>
      </c>
      <c r="C251" s="139" t="s">
        <v>23</v>
      </c>
      <c r="D251" s="139">
        <v>20</v>
      </c>
      <c r="E251" s="139">
        <f>E249*D251</f>
        <v>5.26</v>
      </c>
      <c r="F251" s="139"/>
      <c r="G251" s="63"/>
      <c r="H251" s="63"/>
      <c r="I251" s="63"/>
      <c r="J251" s="63"/>
      <c r="K251" s="63"/>
      <c r="L251" s="137"/>
    </row>
    <row r="252" spans="1:12" x14ac:dyDescent="0.25">
      <c r="A252" s="152"/>
      <c r="B252" s="62" t="s">
        <v>17</v>
      </c>
      <c r="C252" s="139" t="s">
        <v>16</v>
      </c>
      <c r="D252" s="139">
        <v>25</v>
      </c>
      <c r="E252" s="139">
        <f>E249*D252</f>
        <v>6.5750000000000002</v>
      </c>
      <c r="F252" s="139"/>
      <c r="G252" s="63"/>
      <c r="H252" s="63"/>
      <c r="I252" s="63"/>
      <c r="J252" s="63"/>
      <c r="K252" s="63"/>
      <c r="L252" s="63"/>
    </row>
    <row r="253" spans="1:12" ht="25.5" x14ac:dyDescent="0.25">
      <c r="A253" s="161">
        <v>11</v>
      </c>
      <c r="B253" s="60" t="s">
        <v>382</v>
      </c>
      <c r="C253" s="129" t="s">
        <v>13</v>
      </c>
      <c r="D253" s="129"/>
      <c r="E253" s="129">
        <v>47.2</v>
      </c>
      <c r="F253" s="61"/>
      <c r="G253" s="61"/>
      <c r="H253" s="61"/>
      <c r="I253" s="61"/>
      <c r="J253" s="61"/>
      <c r="K253" s="61"/>
      <c r="L253" s="61"/>
    </row>
    <row r="254" spans="1:12" x14ac:dyDescent="0.25">
      <c r="A254" s="161"/>
      <c r="B254" s="62" t="s">
        <v>15</v>
      </c>
      <c r="C254" s="131" t="s">
        <v>16</v>
      </c>
      <c r="D254" s="131">
        <v>1</v>
      </c>
      <c r="E254" s="131">
        <f>E253*D254</f>
        <v>47.2</v>
      </c>
      <c r="F254" s="63"/>
      <c r="G254" s="63"/>
      <c r="H254" s="63"/>
      <c r="I254" s="63"/>
      <c r="J254" s="63"/>
      <c r="K254" s="63"/>
      <c r="L254" s="63"/>
    </row>
    <row r="255" spans="1:12" x14ac:dyDescent="0.25">
      <c r="A255" s="161"/>
      <c r="B255" s="62" t="s">
        <v>104</v>
      </c>
      <c r="C255" s="131" t="s">
        <v>14</v>
      </c>
      <c r="D255" s="131">
        <v>0.05</v>
      </c>
      <c r="E255" s="131">
        <f>E253*D255</f>
        <v>2.3600000000000003</v>
      </c>
      <c r="F255" s="63"/>
      <c r="G255" s="63"/>
      <c r="H255" s="63"/>
      <c r="I255" s="63"/>
      <c r="J255" s="63"/>
      <c r="K255" s="63"/>
      <c r="L255" s="63"/>
    </row>
    <row r="256" spans="1:12" ht="25.5" x14ac:dyDescent="0.25">
      <c r="A256" s="161">
        <v>12</v>
      </c>
      <c r="B256" s="60" t="s">
        <v>381</v>
      </c>
      <c r="C256" s="129" t="s">
        <v>13</v>
      </c>
      <c r="D256" s="129"/>
      <c r="E256" s="129">
        <f>E253</f>
        <v>47.2</v>
      </c>
      <c r="F256" s="61"/>
      <c r="G256" s="61"/>
      <c r="H256" s="61"/>
      <c r="I256" s="61"/>
      <c r="J256" s="61"/>
      <c r="K256" s="61"/>
      <c r="L256" s="61"/>
    </row>
    <row r="257" spans="1:12" x14ac:dyDescent="0.25">
      <c r="A257" s="161"/>
      <c r="B257" s="62" t="s">
        <v>15</v>
      </c>
      <c r="C257" s="131" t="s">
        <v>16</v>
      </c>
      <c r="D257" s="131">
        <v>1</v>
      </c>
      <c r="E257" s="131">
        <f>E256*D257</f>
        <v>47.2</v>
      </c>
      <c r="F257" s="63"/>
      <c r="G257" s="63"/>
      <c r="H257" s="63"/>
      <c r="I257" s="63"/>
      <c r="J257" s="63"/>
      <c r="K257" s="63"/>
      <c r="L257" s="63"/>
    </row>
    <row r="258" spans="1:12" x14ac:dyDescent="0.25">
      <c r="A258" s="161"/>
      <c r="B258" s="62" t="s">
        <v>359</v>
      </c>
      <c r="C258" s="131" t="s">
        <v>20</v>
      </c>
      <c r="D258" s="131">
        <v>1.05</v>
      </c>
      <c r="E258" s="131">
        <f>D258*E256</f>
        <v>49.56</v>
      </c>
      <c r="F258" s="63"/>
      <c r="G258" s="63"/>
      <c r="H258" s="63"/>
      <c r="I258" s="63"/>
      <c r="J258" s="63"/>
      <c r="K258" s="63"/>
      <c r="L258" s="63"/>
    </row>
    <row r="259" spans="1:12" x14ac:dyDescent="0.25">
      <c r="A259" s="161"/>
      <c r="B259" s="62" t="s">
        <v>24</v>
      </c>
      <c r="C259" s="131" t="s">
        <v>14</v>
      </c>
      <c r="D259" s="131">
        <v>0.04</v>
      </c>
      <c r="E259" s="131">
        <f>D259*E256</f>
        <v>1.8880000000000001</v>
      </c>
      <c r="F259" s="63"/>
      <c r="G259" s="63"/>
      <c r="H259" s="63"/>
      <c r="I259" s="63"/>
      <c r="J259" s="63"/>
      <c r="K259" s="63"/>
      <c r="L259" s="63"/>
    </row>
    <row r="260" spans="1:12" x14ac:dyDescent="0.25">
      <c r="A260" s="161"/>
      <c r="B260" s="62" t="s">
        <v>17</v>
      </c>
      <c r="C260" s="131" t="s">
        <v>16</v>
      </c>
      <c r="D260" s="131">
        <v>0.1</v>
      </c>
      <c r="E260" s="131">
        <f>E256*D260</f>
        <v>4.7200000000000006</v>
      </c>
      <c r="F260" s="63"/>
      <c r="G260" s="63"/>
      <c r="H260" s="63"/>
      <c r="I260" s="63"/>
      <c r="J260" s="63"/>
      <c r="K260" s="63"/>
      <c r="L260" s="63"/>
    </row>
    <row r="261" spans="1:12" ht="33.75" customHeight="1" x14ac:dyDescent="0.25">
      <c r="A261" s="146">
        <v>13</v>
      </c>
      <c r="B261" s="60" t="s">
        <v>328</v>
      </c>
      <c r="C261" s="129" t="s">
        <v>20</v>
      </c>
      <c r="D261" s="129"/>
      <c r="E261" s="93">
        <v>3.9</v>
      </c>
      <c r="F261" s="61"/>
      <c r="G261" s="61"/>
      <c r="H261" s="61"/>
      <c r="I261" s="61"/>
      <c r="J261" s="61"/>
      <c r="K261" s="61"/>
      <c r="L261" s="61"/>
    </row>
    <row r="262" spans="1:12" x14ac:dyDescent="0.25">
      <c r="A262" s="147"/>
      <c r="B262" s="62" t="s">
        <v>15</v>
      </c>
      <c r="C262" s="131" t="s">
        <v>16</v>
      </c>
      <c r="D262" s="131">
        <v>1</v>
      </c>
      <c r="E262" s="131">
        <f>E261*D262</f>
        <v>3.9</v>
      </c>
      <c r="F262" s="63"/>
      <c r="G262" s="63"/>
      <c r="H262" s="63"/>
      <c r="I262" s="63"/>
      <c r="J262" s="63"/>
      <c r="K262" s="63"/>
      <c r="L262" s="63"/>
    </row>
    <row r="263" spans="1:12" x14ac:dyDescent="0.25">
      <c r="A263" s="147"/>
      <c r="B263" s="62" t="s">
        <v>226</v>
      </c>
      <c r="C263" s="131" t="s">
        <v>13</v>
      </c>
      <c r="D263" s="131">
        <v>2.1</v>
      </c>
      <c r="E263" s="131">
        <f>E261*D263</f>
        <v>8.19</v>
      </c>
      <c r="F263" s="63"/>
      <c r="G263" s="63"/>
      <c r="H263" s="63"/>
      <c r="I263" s="63"/>
      <c r="J263" s="63"/>
      <c r="K263" s="63"/>
      <c r="L263" s="63"/>
    </row>
    <row r="264" spans="1:12" x14ac:dyDescent="0.25">
      <c r="A264" s="147"/>
      <c r="B264" s="62" t="s">
        <v>227</v>
      </c>
      <c r="C264" s="131" t="s">
        <v>13</v>
      </c>
      <c r="D264" s="131">
        <v>1.05</v>
      </c>
      <c r="E264" s="131">
        <f>E262*D264</f>
        <v>4.0949999999999998</v>
      </c>
      <c r="F264" s="63"/>
      <c r="G264" s="63"/>
      <c r="H264" s="63"/>
      <c r="I264" s="63"/>
      <c r="J264" s="63"/>
      <c r="K264" s="63"/>
      <c r="L264" s="63"/>
    </row>
    <row r="265" spans="1:12" x14ac:dyDescent="0.25">
      <c r="A265" s="148"/>
      <c r="B265" s="62" t="s">
        <v>73</v>
      </c>
      <c r="C265" s="131" t="s">
        <v>13</v>
      </c>
      <c r="D265" s="131">
        <v>1.05</v>
      </c>
      <c r="E265" s="131">
        <f>E261*D265</f>
        <v>4.0949999999999998</v>
      </c>
      <c r="F265" s="63"/>
      <c r="G265" s="63"/>
      <c r="H265" s="63"/>
      <c r="I265" s="63"/>
      <c r="J265" s="63"/>
      <c r="K265" s="63"/>
      <c r="L265" s="63"/>
    </row>
    <row r="266" spans="1:12" ht="25.5" x14ac:dyDescent="0.25">
      <c r="A266" s="146">
        <v>14</v>
      </c>
      <c r="B266" s="60" t="s">
        <v>327</v>
      </c>
      <c r="C266" s="129" t="s">
        <v>13</v>
      </c>
      <c r="D266" s="129"/>
      <c r="E266" s="129">
        <v>5.4</v>
      </c>
      <c r="F266" s="61"/>
      <c r="G266" s="61"/>
      <c r="H266" s="61"/>
      <c r="I266" s="61"/>
      <c r="J266" s="61"/>
      <c r="K266" s="61"/>
      <c r="L266" s="61"/>
    </row>
    <row r="267" spans="1:12" x14ac:dyDescent="0.25">
      <c r="A267" s="147"/>
      <c r="B267" s="62" t="s">
        <v>15</v>
      </c>
      <c r="C267" s="131" t="s">
        <v>16</v>
      </c>
      <c r="D267" s="131">
        <v>1</v>
      </c>
      <c r="E267" s="131">
        <f>E266*D267</f>
        <v>5.4</v>
      </c>
      <c r="F267" s="63"/>
      <c r="G267" s="63"/>
      <c r="H267" s="63"/>
      <c r="I267" s="63"/>
      <c r="J267" s="63"/>
      <c r="K267" s="63"/>
      <c r="L267" s="63"/>
    </row>
    <row r="268" spans="1:12" ht="25.5" x14ac:dyDescent="0.25">
      <c r="A268" s="147"/>
      <c r="B268" s="64" t="s">
        <v>358</v>
      </c>
      <c r="C268" s="131" t="s">
        <v>13</v>
      </c>
      <c r="D268" s="131">
        <v>1.05</v>
      </c>
      <c r="E268" s="131">
        <f>E266*D268</f>
        <v>5.6700000000000008</v>
      </c>
      <c r="F268" s="63"/>
      <c r="G268" s="63"/>
      <c r="H268" s="63"/>
      <c r="I268" s="63"/>
      <c r="J268" s="63"/>
      <c r="K268" s="63"/>
      <c r="L268" s="63"/>
    </row>
    <row r="269" spans="1:12" x14ac:dyDescent="0.25">
      <c r="A269" s="148"/>
      <c r="B269" s="86" t="s">
        <v>17</v>
      </c>
      <c r="C269" s="130" t="s">
        <v>16</v>
      </c>
      <c r="D269" s="130">
        <v>0.51</v>
      </c>
      <c r="E269" s="130">
        <f>E266*D269</f>
        <v>2.7540000000000004</v>
      </c>
      <c r="F269" s="131"/>
      <c r="G269" s="81"/>
      <c r="H269" s="81"/>
      <c r="I269" s="81"/>
      <c r="J269" s="81"/>
      <c r="K269" s="81"/>
      <c r="L269" s="63"/>
    </row>
    <row r="270" spans="1:12" ht="25.5" x14ac:dyDescent="0.25">
      <c r="A270" s="155">
        <v>15</v>
      </c>
      <c r="B270" s="60" t="s">
        <v>326</v>
      </c>
      <c r="C270" s="129" t="s">
        <v>13</v>
      </c>
      <c r="D270" s="129"/>
      <c r="E270" s="129">
        <v>42.5</v>
      </c>
      <c r="F270" s="61"/>
      <c r="G270" s="61"/>
      <c r="H270" s="61"/>
      <c r="I270" s="61"/>
      <c r="J270" s="61"/>
      <c r="K270" s="61"/>
      <c r="L270" s="61"/>
    </row>
    <row r="271" spans="1:12" x14ac:dyDescent="0.25">
      <c r="A271" s="156"/>
      <c r="B271" s="62" t="s">
        <v>15</v>
      </c>
      <c r="C271" s="131" t="s">
        <v>16</v>
      </c>
      <c r="D271" s="131">
        <v>1</v>
      </c>
      <c r="E271" s="131">
        <f>E270*D271</f>
        <v>42.5</v>
      </c>
      <c r="F271" s="63"/>
      <c r="G271" s="63"/>
      <c r="H271" s="63"/>
      <c r="I271" s="63"/>
      <c r="J271" s="63"/>
      <c r="K271" s="63"/>
      <c r="L271" s="63"/>
    </row>
    <row r="272" spans="1:12" ht="25.5" x14ac:dyDescent="0.25">
      <c r="A272" s="156"/>
      <c r="B272" s="64" t="s">
        <v>164</v>
      </c>
      <c r="C272" s="131" t="s">
        <v>13</v>
      </c>
      <c r="D272" s="131">
        <v>1.05</v>
      </c>
      <c r="E272" s="131">
        <f>E270*D272</f>
        <v>44.625</v>
      </c>
      <c r="F272" s="63"/>
      <c r="G272" s="63"/>
      <c r="H272" s="63"/>
      <c r="I272" s="63"/>
      <c r="J272" s="63"/>
      <c r="K272" s="63"/>
      <c r="L272" s="63"/>
    </row>
    <row r="273" spans="1:12" x14ac:dyDescent="0.25">
      <c r="A273" s="157"/>
      <c r="B273" s="86" t="s">
        <v>17</v>
      </c>
      <c r="C273" s="130" t="s">
        <v>16</v>
      </c>
      <c r="D273" s="130">
        <v>0.51</v>
      </c>
      <c r="E273" s="130">
        <f>E270*D273</f>
        <v>21.675000000000001</v>
      </c>
      <c r="F273" s="131"/>
      <c r="G273" s="81"/>
      <c r="H273" s="81"/>
      <c r="I273" s="81"/>
      <c r="J273" s="81"/>
      <c r="K273" s="81"/>
      <c r="L273" s="63"/>
    </row>
    <row r="274" spans="1:12" ht="38.25" x14ac:dyDescent="0.25">
      <c r="A274" s="149">
        <v>16</v>
      </c>
      <c r="B274" s="60" t="s">
        <v>325</v>
      </c>
      <c r="C274" s="94" t="s">
        <v>13</v>
      </c>
      <c r="D274" s="94"/>
      <c r="E274" s="94">
        <v>88.9</v>
      </c>
      <c r="F274" s="95"/>
      <c r="G274" s="95"/>
      <c r="H274" s="95"/>
      <c r="I274" s="95"/>
      <c r="J274" s="95"/>
      <c r="K274" s="95"/>
      <c r="L274" s="95"/>
    </row>
    <row r="275" spans="1:12" x14ac:dyDescent="0.25">
      <c r="A275" s="149"/>
      <c r="B275" s="62" t="s">
        <v>15</v>
      </c>
      <c r="C275" s="131" t="s">
        <v>16</v>
      </c>
      <c r="D275" s="131">
        <v>1</v>
      </c>
      <c r="E275" s="131">
        <f>E274*D275</f>
        <v>88.9</v>
      </c>
      <c r="F275" s="63"/>
      <c r="G275" s="63"/>
      <c r="H275" s="63"/>
      <c r="I275" s="63"/>
      <c r="J275" s="63"/>
      <c r="K275" s="63"/>
      <c r="L275" s="63"/>
    </row>
    <row r="276" spans="1:12" x14ac:dyDescent="0.25">
      <c r="A276" s="149"/>
      <c r="B276" s="62" t="s">
        <v>24</v>
      </c>
      <c r="C276" s="131" t="s">
        <v>14</v>
      </c>
      <c r="D276" s="131">
        <v>3.2000000000000001E-2</v>
      </c>
      <c r="E276" s="131">
        <f>D276*E274</f>
        <v>2.8448000000000002</v>
      </c>
      <c r="F276" s="63"/>
      <c r="G276" s="63"/>
      <c r="H276" s="63"/>
      <c r="I276" s="63"/>
      <c r="J276" s="63"/>
      <c r="K276" s="63"/>
      <c r="L276" s="63"/>
    </row>
    <row r="277" spans="1:12" x14ac:dyDescent="0.25">
      <c r="A277" s="149"/>
      <c r="B277" s="62" t="s">
        <v>400</v>
      </c>
      <c r="C277" s="131" t="s">
        <v>20</v>
      </c>
      <c r="D277" s="131">
        <v>1.05</v>
      </c>
      <c r="E277" s="131">
        <f>E274*D277</f>
        <v>93.345000000000013</v>
      </c>
      <c r="F277" s="63"/>
      <c r="G277" s="63"/>
      <c r="H277" s="63"/>
      <c r="I277" s="63"/>
      <c r="J277" s="63"/>
      <c r="K277" s="63"/>
      <c r="L277" s="63"/>
    </row>
    <row r="278" spans="1:12" x14ac:dyDescent="0.25">
      <c r="A278" s="149"/>
      <c r="B278" s="62" t="s">
        <v>17</v>
      </c>
      <c r="C278" s="131" t="s">
        <v>16</v>
      </c>
      <c r="D278" s="131">
        <v>0.51</v>
      </c>
      <c r="E278" s="131">
        <f>D278*E274</f>
        <v>45.339000000000006</v>
      </c>
      <c r="F278" s="131"/>
      <c r="G278" s="63"/>
      <c r="H278" s="63"/>
      <c r="I278" s="63"/>
      <c r="J278" s="63"/>
      <c r="K278" s="63"/>
      <c r="L278" s="63"/>
    </row>
    <row r="279" spans="1:12" ht="25.5" x14ac:dyDescent="0.25">
      <c r="A279" s="155">
        <v>17</v>
      </c>
      <c r="B279" s="60" t="s">
        <v>324</v>
      </c>
      <c r="C279" s="129" t="s">
        <v>19</v>
      </c>
      <c r="D279" s="129"/>
      <c r="E279" s="129">
        <v>29.65</v>
      </c>
      <c r="F279" s="61"/>
      <c r="G279" s="61"/>
      <c r="H279" s="61"/>
      <c r="I279" s="61"/>
      <c r="J279" s="61"/>
      <c r="K279" s="61"/>
      <c r="L279" s="61"/>
    </row>
    <row r="280" spans="1:12" x14ac:dyDescent="0.25">
      <c r="A280" s="156"/>
      <c r="B280" s="62" t="s">
        <v>15</v>
      </c>
      <c r="C280" s="131" t="s">
        <v>16</v>
      </c>
      <c r="D280" s="131">
        <v>1</v>
      </c>
      <c r="E280" s="131">
        <f>E279*D280</f>
        <v>29.65</v>
      </c>
      <c r="F280" s="63"/>
      <c r="G280" s="63"/>
      <c r="H280" s="63"/>
      <c r="I280" s="63"/>
      <c r="J280" s="63"/>
      <c r="K280" s="63"/>
      <c r="L280" s="63"/>
    </row>
    <row r="281" spans="1:12" x14ac:dyDescent="0.25">
      <c r="A281" s="156"/>
      <c r="B281" s="62" t="s">
        <v>24</v>
      </c>
      <c r="C281" s="131" t="s">
        <v>14</v>
      </c>
      <c r="D281" s="131">
        <v>1.2E-2</v>
      </c>
      <c r="E281" s="131">
        <f>D281*E279</f>
        <v>0.35580000000000001</v>
      </c>
      <c r="F281" s="63"/>
      <c r="G281" s="63"/>
      <c r="H281" s="63"/>
      <c r="I281" s="63"/>
      <c r="J281" s="63"/>
      <c r="K281" s="63"/>
      <c r="L281" s="63"/>
    </row>
    <row r="282" spans="1:12" x14ac:dyDescent="0.25">
      <c r="A282" s="156"/>
      <c r="B282" s="62" t="s">
        <v>400</v>
      </c>
      <c r="C282" s="131" t="s">
        <v>20</v>
      </c>
      <c r="D282" s="131">
        <v>0.3</v>
      </c>
      <c r="E282" s="131">
        <f>E279*D282</f>
        <v>8.8949999999999996</v>
      </c>
      <c r="F282" s="63"/>
      <c r="G282" s="63"/>
      <c r="H282" s="63"/>
      <c r="I282" s="63"/>
      <c r="J282" s="63"/>
      <c r="K282" s="63"/>
      <c r="L282" s="63"/>
    </row>
    <row r="283" spans="1:12" x14ac:dyDescent="0.25">
      <c r="A283" s="157"/>
      <c r="B283" s="62" t="s">
        <v>17</v>
      </c>
      <c r="C283" s="131" t="s">
        <v>16</v>
      </c>
      <c r="D283" s="131">
        <v>0.3</v>
      </c>
      <c r="E283" s="131">
        <f>E279*D283</f>
        <v>8.8949999999999996</v>
      </c>
      <c r="F283" s="131"/>
      <c r="G283" s="63"/>
      <c r="H283" s="63"/>
      <c r="I283" s="63"/>
      <c r="J283" s="63"/>
      <c r="K283" s="63"/>
      <c r="L283" s="63"/>
    </row>
    <row r="284" spans="1:12" ht="38.25" x14ac:dyDescent="0.25">
      <c r="A284" s="155">
        <v>18</v>
      </c>
      <c r="B284" s="60" t="s">
        <v>323</v>
      </c>
      <c r="C284" s="94" t="s">
        <v>13</v>
      </c>
      <c r="D284" s="94"/>
      <c r="E284" s="129">
        <f>E266</f>
        <v>5.4</v>
      </c>
      <c r="F284" s="95"/>
      <c r="G284" s="95"/>
      <c r="H284" s="95"/>
      <c r="I284" s="95"/>
      <c r="J284" s="95"/>
      <c r="K284" s="95"/>
      <c r="L284" s="95"/>
    </row>
    <row r="285" spans="1:12" x14ac:dyDescent="0.25">
      <c r="A285" s="156"/>
      <c r="B285" s="62" t="s">
        <v>15</v>
      </c>
      <c r="C285" s="131" t="s">
        <v>16</v>
      </c>
      <c r="D285" s="131">
        <v>1</v>
      </c>
      <c r="E285" s="131">
        <f>E284*D285</f>
        <v>5.4</v>
      </c>
      <c r="F285" s="63"/>
      <c r="G285" s="63"/>
      <c r="H285" s="63"/>
      <c r="I285" s="63"/>
      <c r="J285" s="63"/>
      <c r="K285" s="63"/>
      <c r="L285" s="63"/>
    </row>
    <row r="286" spans="1:12" x14ac:dyDescent="0.25">
      <c r="A286" s="156"/>
      <c r="B286" s="62" t="s">
        <v>228</v>
      </c>
      <c r="C286" s="131" t="s">
        <v>23</v>
      </c>
      <c r="D286" s="131">
        <v>0.15</v>
      </c>
      <c r="E286" s="131">
        <f>E284*D286</f>
        <v>0.81</v>
      </c>
      <c r="F286" s="63"/>
      <c r="G286" s="63"/>
      <c r="H286" s="63"/>
      <c r="I286" s="63"/>
      <c r="J286" s="63"/>
      <c r="K286" s="63"/>
      <c r="L286" s="63"/>
    </row>
    <row r="287" spans="1:12" x14ac:dyDescent="0.25">
      <c r="A287" s="156"/>
      <c r="B287" s="62" t="s">
        <v>229</v>
      </c>
      <c r="C287" s="131" t="s">
        <v>18</v>
      </c>
      <c r="D287" s="131">
        <v>1.2</v>
      </c>
      <c r="E287" s="131">
        <f>E284*D287</f>
        <v>6.48</v>
      </c>
      <c r="F287" s="63"/>
      <c r="G287" s="63"/>
      <c r="H287" s="63"/>
      <c r="I287" s="63"/>
      <c r="J287" s="63"/>
      <c r="K287" s="63"/>
      <c r="L287" s="63"/>
    </row>
    <row r="288" spans="1:12" x14ac:dyDescent="0.25">
      <c r="A288" s="156"/>
      <c r="B288" s="62" t="s">
        <v>163</v>
      </c>
      <c r="C288" s="131" t="s">
        <v>23</v>
      </c>
      <c r="D288" s="131">
        <v>0.4</v>
      </c>
      <c r="E288" s="131">
        <f>E284*D288</f>
        <v>2.16</v>
      </c>
      <c r="F288" s="63"/>
      <c r="G288" s="63"/>
      <c r="H288" s="63"/>
      <c r="I288" s="63"/>
      <c r="J288" s="63"/>
      <c r="K288" s="63"/>
      <c r="L288" s="63"/>
    </row>
    <row r="289" spans="1:12" x14ac:dyDescent="0.25">
      <c r="A289" s="157"/>
      <c r="B289" s="62" t="s">
        <v>17</v>
      </c>
      <c r="C289" s="131" t="s">
        <v>16</v>
      </c>
      <c r="D289" s="131">
        <v>0.5</v>
      </c>
      <c r="E289" s="131">
        <f>E284*D289</f>
        <v>2.7</v>
      </c>
      <c r="F289" s="131"/>
      <c r="G289" s="63"/>
      <c r="H289" s="63"/>
      <c r="I289" s="63"/>
      <c r="J289" s="63"/>
      <c r="K289" s="63"/>
      <c r="L289" s="63"/>
    </row>
    <row r="290" spans="1:12" ht="25.5" x14ac:dyDescent="0.25">
      <c r="A290" s="155">
        <v>19</v>
      </c>
      <c r="B290" s="60" t="s">
        <v>322</v>
      </c>
      <c r="C290" s="94" t="s">
        <v>13</v>
      </c>
      <c r="D290" s="94"/>
      <c r="E290" s="94">
        <f>32.7</f>
        <v>32.700000000000003</v>
      </c>
      <c r="F290" s="95"/>
      <c r="G290" s="95"/>
      <c r="H290" s="95"/>
      <c r="I290" s="95"/>
      <c r="J290" s="95"/>
      <c r="K290" s="95"/>
      <c r="L290" s="95"/>
    </row>
    <row r="291" spans="1:12" x14ac:dyDescent="0.25">
      <c r="A291" s="156"/>
      <c r="B291" s="62" t="s">
        <v>15</v>
      </c>
      <c r="C291" s="131" t="s">
        <v>16</v>
      </c>
      <c r="D291" s="131">
        <v>1</v>
      </c>
      <c r="E291" s="131">
        <f>E290*D291</f>
        <v>32.700000000000003</v>
      </c>
      <c r="F291" s="63"/>
      <c r="G291" s="63"/>
      <c r="H291" s="63"/>
      <c r="I291" s="63"/>
      <c r="J291" s="63"/>
      <c r="K291" s="63"/>
      <c r="L291" s="63"/>
    </row>
    <row r="292" spans="1:12" ht="25.5" x14ac:dyDescent="0.25">
      <c r="A292" s="156"/>
      <c r="B292" s="64" t="s">
        <v>165</v>
      </c>
      <c r="C292" s="131" t="s">
        <v>23</v>
      </c>
      <c r="D292" s="131">
        <v>0.4</v>
      </c>
      <c r="E292" s="131">
        <f>E290*D292</f>
        <v>13.080000000000002</v>
      </c>
      <c r="F292" s="63"/>
      <c r="G292" s="63"/>
      <c r="H292" s="63"/>
      <c r="I292" s="63"/>
      <c r="J292" s="63"/>
      <c r="K292" s="63"/>
      <c r="L292" s="63"/>
    </row>
    <row r="293" spans="1:12" x14ac:dyDescent="0.25">
      <c r="A293" s="157"/>
      <c r="B293" s="62" t="s">
        <v>17</v>
      </c>
      <c r="C293" s="131" t="s">
        <v>16</v>
      </c>
      <c r="D293" s="131">
        <v>0.5</v>
      </c>
      <c r="E293" s="131">
        <f>E290*D293</f>
        <v>16.350000000000001</v>
      </c>
      <c r="F293" s="131"/>
      <c r="G293" s="63"/>
      <c r="H293" s="63"/>
      <c r="I293" s="63"/>
      <c r="J293" s="63"/>
      <c r="K293" s="63"/>
      <c r="L293" s="63"/>
    </row>
    <row r="294" spans="1:12" ht="25.5" x14ac:dyDescent="0.25">
      <c r="A294" s="155">
        <v>20</v>
      </c>
      <c r="B294" s="60" t="s">
        <v>425</v>
      </c>
      <c r="C294" s="94" t="s">
        <v>13</v>
      </c>
      <c r="D294" s="94"/>
      <c r="E294" s="94">
        <v>14.4</v>
      </c>
      <c r="F294" s="95"/>
      <c r="G294" s="95"/>
      <c r="H294" s="95"/>
      <c r="I294" s="95"/>
      <c r="J294" s="95"/>
      <c r="K294" s="95"/>
      <c r="L294" s="95"/>
    </row>
    <row r="295" spans="1:12" x14ac:dyDescent="0.25">
      <c r="A295" s="156"/>
      <c r="B295" s="62" t="s">
        <v>15</v>
      </c>
      <c r="C295" s="131" t="s">
        <v>16</v>
      </c>
      <c r="D295" s="131">
        <v>1</v>
      </c>
      <c r="E295" s="131">
        <f>E294*D295</f>
        <v>14.4</v>
      </c>
      <c r="F295" s="63"/>
      <c r="G295" s="63"/>
      <c r="H295" s="63"/>
      <c r="I295" s="63"/>
      <c r="J295" s="63"/>
      <c r="K295" s="63"/>
      <c r="L295" s="63"/>
    </row>
    <row r="296" spans="1:12" x14ac:dyDescent="0.25">
      <c r="A296" s="156"/>
      <c r="B296" s="62" t="s">
        <v>228</v>
      </c>
      <c r="C296" s="131" t="s">
        <v>23</v>
      </c>
      <c r="D296" s="131">
        <v>0.15</v>
      </c>
      <c r="E296" s="131">
        <f>E294*D296</f>
        <v>2.16</v>
      </c>
      <c r="F296" s="63"/>
      <c r="G296" s="63"/>
      <c r="H296" s="63"/>
      <c r="I296" s="63"/>
      <c r="J296" s="63"/>
      <c r="K296" s="63"/>
      <c r="L296" s="63"/>
    </row>
    <row r="297" spans="1:12" x14ac:dyDescent="0.25">
      <c r="A297" s="156"/>
      <c r="B297" s="62" t="s">
        <v>229</v>
      </c>
      <c r="C297" s="131" t="s">
        <v>18</v>
      </c>
      <c r="D297" s="131">
        <v>1.2</v>
      </c>
      <c r="E297" s="131">
        <f>E294*D297</f>
        <v>17.28</v>
      </c>
      <c r="F297" s="63"/>
      <c r="G297" s="63"/>
      <c r="H297" s="63"/>
      <c r="I297" s="63"/>
      <c r="J297" s="63"/>
      <c r="K297" s="63"/>
      <c r="L297" s="63"/>
    </row>
    <row r="298" spans="1:12" x14ac:dyDescent="0.25">
      <c r="A298" s="156"/>
      <c r="B298" s="62" t="s">
        <v>360</v>
      </c>
      <c r="C298" s="131" t="s">
        <v>20</v>
      </c>
      <c r="D298" s="131">
        <v>1.05</v>
      </c>
      <c r="E298" s="131">
        <f>E294*D298</f>
        <v>15.120000000000001</v>
      </c>
      <c r="F298" s="63"/>
      <c r="G298" s="63"/>
      <c r="H298" s="63"/>
      <c r="I298" s="63"/>
      <c r="J298" s="63"/>
      <c r="K298" s="63"/>
      <c r="L298" s="63"/>
    </row>
    <row r="299" spans="1:12" x14ac:dyDescent="0.25">
      <c r="A299" s="156"/>
      <c r="B299" s="62" t="s">
        <v>167</v>
      </c>
      <c r="C299" s="131" t="s">
        <v>23</v>
      </c>
      <c r="D299" s="131">
        <v>0.4</v>
      </c>
      <c r="E299" s="131">
        <f>E294*D299</f>
        <v>5.7600000000000007</v>
      </c>
      <c r="F299" s="63"/>
      <c r="G299" s="63"/>
      <c r="H299" s="63"/>
      <c r="I299" s="63"/>
      <c r="J299" s="63"/>
      <c r="K299" s="63"/>
      <c r="L299" s="63"/>
    </row>
    <row r="300" spans="1:12" x14ac:dyDescent="0.25">
      <c r="A300" s="157"/>
      <c r="B300" s="62" t="s">
        <v>17</v>
      </c>
      <c r="C300" s="131" t="s">
        <v>16</v>
      </c>
      <c r="D300" s="131">
        <v>0.51</v>
      </c>
      <c r="E300" s="131">
        <f>E294*D300</f>
        <v>7.3440000000000003</v>
      </c>
      <c r="F300" s="131"/>
      <c r="G300" s="63"/>
      <c r="H300" s="63"/>
      <c r="I300" s="63"/>
      <c r="J300" s="63"/>
      <c r="K300" s="63"/>
      <c r="L300" s="63"/>
    </row>
    <row r="301" spans="1:12" ht="25.5" x14ac:dyDescent="0.25">
      <c r="A301" s="155">
        <v>21</v>
      </c>
      <c r="B301" s="60" t="s">
        <v>426</v>
      </c>
      <c r="C301" s="94" t="s">
        <v>13</v>
      </c>
      <c r="D301" s="94"/>
      <c r="E301" s="94">
        <v>37.5</v>
      </c>
      <c r="F301" s="95"/>
      <c r="G301" s="95"/>
      <c r="H301" s="95"/>
      <c r="I301" s="95"/>
      <c r="J301" s="95"/>
      <c r="K301" s="95"/>
      <c r="L301" s="95"/>
    </row>
    <row r="302" spans="1:12" x14ac:dyDescent="0.25">
      <c r="A302" s="156"/>
      <c r="B302" s="62" t="s">
        <v>15</v>
      </c>
      <c r="C302" s="131" t="s">
        <v>16</v>
      </c>
      <c r="D302" s="131">
        <v>1</v>
      </c>
      <c r="E302" s="131">
        <f>E301*D302</f>
        <v>37.5</v>
      </c>
      <c r="F302" s="63"/>
      <c r="G302" s="63"/>
      <c r="H302" s="63"/>
      <c r="I302" s="63"/>
      <c r="J302" s="63"/>
      <c r="K302" s="63"/>
      <c r="L302" s="63"/>
    </row>
    <row r="303" spans="1:12" x14ac:dyDescent="0.25">
      <c r="A303" s="156"/>
      <c r="B303" s="62" t="s">
        <v>228</v>
      </c>
      <c r="C303" s="131" t="s">
        <v>23</v>
      </c>
      <c r="D303" s="131">
        <v>0.15</v>
      </c>
      <c r="E303" s="131">
        <f>E301*D303</f>
        <v>5.625</v>
      </c>
      <c r="F303" s="63"/>
      <c r="G303" s="63"/>
      <c r="H303" s="63"/>
      <c r="I303" s="63"/>
      <c r="J303" s="63"/>
      <c r="K303" s="63"/>
      <c r="L303" s="63"/>
    </row>
    <row r="304" spans="1:12" x14ac:dyDescent="0.25">
      <c r="A304" s="156"/>
      <c r="B304" s="62" t="s">
        <v>229</v>
      </c>
      <c r="C304" s="131" t="s">
        <v>18</v>
      </c>
      <c r="D304" s="131">
        <v>1.2</v>
      </c>
      <c r="E304" s="131">
        <f>E301*D304</f>
        <v>45</v>
      </c>
      <c r="F304" s="63"/>
      <c r="G304" s="63"/>
      <c r="H304" s="63"/>
      <c r="I304" s="63"/>
      <c r="J304" s="63"/>
      <c r="K304" s="63"/>
      <c r="L304" s="63"/>
    </row>
    <row r="305" spans="1:12" x14ac:dyDescent="0.25">
      <c r="A305" s="156"/>
      <c r="B305" s="62" t="s">
        <v>360</v>
      </c>
      <c r="C305" s="131" t="s">
        <v>20</v>
      </c>
      <c r="D305" s="131">
        <v>1.05</v>
      </c>
      <c r="E305" s="131">
        <f>E301*D305</f>
        <v>39.375</v>
      </c>
      <c r="F305" s="63"/>
      <c r="G305" s="63"/>
      <c r="H305" s="63"/>
      <c r="I305" s="63"/>
      <c r="J305" s="63"/>
      <c r="K305" s="63"/>
      <c r="L305" s="63"/>
    </row>
    <row r="306" spans="1:12" x14ac:dyDescent="0.25">
      <c r="A306" s="156"/>
      <c r="B306" s="62" t="s">
        <v>230</v>
      </c>
      <c r="C306" s="131" t="s">
        <v>21</v>
      </c>
      <c r="D306" s="131"/>
      <c r="E306" s="131">
        <f>E301/35</f>
        <v>1.0714285714285714</v>
      </c>
      <c r="F306" s="63"/>
      <c r="G306" s="63"/>
      <c r="H306" s="63"/>
      <c r="I306" s="63"/>
      <c r="J306" s="63"/>
      <c r="K306" s="63"/>
      <c r="L306" s="63"/>
    </row>
    <row r="307" spans="1:12" ht="25.5" x14ac:dyDescent="0.25">
      <c r="A307" s="156"/>
      <c r="B307" s="64" t="s">
        <v>166</v>
      </c>
      <c r="C307" s="131" t="s">
        <v>20</v>
      </c>
      <c r="D307" s="131">
        <v>1.05</v>
      </c>
      <c r="E307" s="131">
        <f>E301*D307</f>
        <v>39.375</v>
      </c>
      <c r="F307" s="63"/>
      <c r="G307" s="63"/>
      <c r="H307" s="63"/>
      <c r="I307" s="63"/>
      <c r="J307" s="63"/>
      <c r="K307" s="63"/>
      <c r="L307" s="63"/>
    </row>
    <row r="308" spans="1:12" x14ac:dyDescent="0.25">
      <c r="A308" s="156"/>
      <c r="B308" s="62" t="s">
        <v>163</v>
      </c>
      <c r="C308" s="131" t="s">
        <v>23</v>
      </c>
      <c r="D308" s="131">
        <v>0.4</v>
      </c>
      <c r="E308" s="131">
        <f>E301*D308</f>
        <v>15</v>
      </c>
      <c r="F308" s="63"/>
      <c r="G308" s="63"/>
      <c r="H308" s="63"/>
      <c r="I308" s="63"/>
      <c r="J308" s="63"/>
      <c r="K308" s="63"/>
      <c r="L308" s="63"/>
    </row>
    <row r="309" spans="1:12" x14ac:dyDescent="0.25">
      <c r="A309" s="157"/>
      <c r="B309" s="62" t="s">
        <v>17</v>
      </c>
      <c r="C309" s="131" t="s">
        <v>16</v>
      </c>
      <c r="D309" s="131">
        <v>0.51</v>
      </c>
      <c r="E309" s="131">
        <f>E301*D309</f>
        <v>19.125</v>
      </c>
      <c r="F309" s="131"/>
      <c r="G309" s="63"/>
      <c r="H309" s="63"/>
      <c r="I309" s="63"/>
      <c r="J309" s="63"/>
      <c r="K309" s="63"/>
      <c r="L309" s="63"/>
    </row>
    <row r="310" spans="1:12" ht="38.25" x14ac:dyDescent="0.25">
      <c r="A310" s="155">
        <v>22</v>
      </c>
      <c r="B310" s="60" t="s">
        <v>427</v>
      </c>
      <c r="C310" s="129" t="s">
        <v>19</v>
      </c>
      <c r="D310" s="129"/>
      <c r="E310" s="129">
        <v>15.7</v>
      </c>
      <c r="F310" s="61"/>
      <c r="G310" s="61"/>
      <c r="H310" s="61"/>
      <c r="I310" s="61"/>
      <c r="J310" s="61"/>
      <c r="K310" s="61"/>
      <c r="L310" s="61"/>
    </row>
    <row r="311" spans="1:12" x14ac:dyDescent="0.25">
      <c r="A311" s="156"/>
      <c r="B311" s="62" t="s">
        <v>15</v>
      </c>
      <c r="C311" s="131" t="s">
        <v>16</v>
      </c>
      <c r="D311" s="131">
        <v>1</v>
      </c>
      <c r="E311" s="131">
        <f>E310*D311</f>
        <v>15.7</v>
      </c>
      <c r="F311" s="63"/>
      <c r="G311" s="63"/>
      <c r="H311" s="63"/>
      <c r="I311" s="63"/>
      <c r="J311" s="63"/>
      <c r="K311" s="63"/>
      <c r="L311" s="63"/>
    </row>
    <row r="312" spans="1:12" x14ac:dyDescent="0.25">
      <c r="A312" s="156"/>
      <c r="B312" s="62" t="s">
        <v>228</v>
      </c>
      <c r="C312" s="131" t="s">
        <v>23</v>
      </c>
      <c r="D312" s="131">
        <v>0.05</v>
      </c>
      <c r="E312" s="131">
        <f>E310*D312</f>
        <v>0.78500000000000003</v>
      </c>
      <c r="F312" s="63"/>
      <c r="G312" s="63"/>
      <c r="H312" s="63"/>
      <c r="I312" s="63"/>
      <c r="J312" s="63"/>
      <c r="K312" s="63"/>
      <c r="L312" s="63"/>
    </row>
    <row r="313" spans="1:12" x14ac:dyDescent="0.25">
      <c r="A313" s="156"/>
      <c r="B313" s="62" t="s">
        <v>229</v>
      </c>
      <c r="C313" s="131" t="s">
        <v>18</v>
      </c>
      <c r="D313" s="131">
        <v>0.4</v>
      </c>
      <c r="E313" s="131">
        <f>E310*D313</f>
        <v>6.28</v>
      </c>
      <c r="F313" s="63"/>
      <c r="G313" s="63"/>
      <c r="H313" s="63"/>
      <c r="I313" s="63"/>
      <c r="J313" s="63"/>
      <c r="K313" s="63"/>
      <c r="L313" s="63"/>
    </row>
    <row r="314" spans="1:12" x14ac:dyDescent="0.25">
      <c r="A314" s="156"/>
      <c r="B314" s="62" t="s">
        <v>360</v>
      </c>
      <c r="C314" s="131" t="s">
        <v>20</v>
      </c>
      <c r="D314" s="131">
        <v>0.2</v>
      </c>
      <c r="E314" s="131">
        <f>E310*D314</f>
        <v>3.14</v>
      </c>
      <c r="F314" s="63"/>
      <c r="G314" s="63"/>
      <c r="H314" s="63"/>
      <c r="I314" s="63"/>
      <c r="J314" s="63"/>
      <c r="K314" s="63"/>
      <c r="L314" s="63"/>
    </row>
    <row r="315" spans="1:12" x14ac:dyDescent="0.25">
      <c r="A315" s="156"/>
      <c r="B315" s="62" t="s">
        <v>230</v>
      </c>
      <c r="C315" s="131" t="s">
        <v>21</v>
      </c>
      <c r="D315" s="131"/>
      <c r="E315" s="131">
        <f>E310/105</f>
        <v>0.1495238095238095</v>
      </c>
      <c r="F315" s="63"/>
      <c r="G315" s="63"/>
      <c r="H315" s="63"/>
      <c r="I315" s="63"/>
      <c r="J315" s="63"/>
      <c r="K315" s="63"/>
      <c r="L315" s="63"/>
    </row>
    <row r="316" spans="1:12" ht="25.5" x14ac:dyDescent="0.25">
      <c r="A316" s="156"/>
      <c r="B316" s="64" t="s">
        <v>166</v>
      </c>
      <c r="C316" s="131" t="s">
        <v>20</v>
      </c>
      <c r="D316" s="131">
        <v>0.2</v>
      </c>
      <c r="E316" s="131">
        <f>E310*D316</f>
        <v>3.14</v>
      </c>
      <c r="F316" s="63"/>
      <c r="G316" s="63"/>
      <c r="H316" s="63"/>
      <c r="I316" s="63"/>
      <c r="J316" s="63"/>
      <c r="K316" s="63"/>
      <c r="L316" s="63"/>
    </row>
    <row r="317" spans="1:12" x14ac:dyDescent="0.25">
      <c r="A317" s="156"/>
      <c r="B317" s="62" t="s">
        <v>163</v>
      </c>
      <c r="C317" s="131" t="s">
        <v>23</v>
      </c>
      <c r="D317" s="131">
        <v>0.08</v>
      </c>
      <c r="E317" s="131">
        <f>E310*D317</f>
        <v>1.256</v>
      </c>
      <c r="F317" s="63"/>
      <c r="G317" s="63"/>
      <c r="H317" s="63"/>
      <c r="I317" s="63"/>
      <c r="J317" s="63"/>
      <c r="K317" s="63"/>
      <c r="L317" s="63"/>
    </row>
    <row r="318" spans="1:12" x14ac:dyDescent="0.25">
      <c r="A318" s="156"/>
      <c r="B318" s="62" t="s">
        <v>231</v>
      </c>
      <c r="C318" s="131" t="s">
        <v>19</v>
      </c>
      <c r="D318" s="131">
        <v>1.05</v>
      </c>
      <c r="E318" s="131">
        <f>E310*D318</f>
        <v>16.484999999999999</v>
      </c>
      <c r="F318" s="63"/>
      <c r="G318" s="63"/>
      <c r="H318" s="63"/>
      <c r="I318" s="63"/>
      <c r="J318" s="63"/>
      <c r="K318" s="63"/>
      <c r="L318" s="63"/>
    </row>
    <row r="319" spans="1:12" x14ac:dyDescent="0.25">
      <c r="A319" s="157"/>
      <c r="B319" s="62" t="s">
        <v>17</v>
      </c>
      <c r="C319" s="131" t="s">
        <v>16</v>
      </c>
      <c r="D319" s="131">
        <v>0.51</v>
      </c>
      <c r="E319" s="131">
        <f>E310*D319</f>
        <v>8.0069999999999997</v>
      </c>
      <c r="F319" s="131"/>
      <c r="G319" s="63"/>
      <c r="H319" s="63"/>
      <c r="I319" s="63"/>
      <c r="J319" s="63"/>
      <c r="K319" s="63"/>
      <c r="L319" s="63"/>
    </row>
    <row r="320" spans="1:12" ht="25.5" x14ac:dyDescent="0.25">
      <c r="A320" s="155">
        <v>23</v>
      </c>
      <c r="B320" s="60" t="s">
        <v>321</v>
      </c>
      <c r="C320" s="94" t="s">
        <v>13</v>
      </c>
      <c r="D320" s="94"/>
      <c r="E320" s="94">
        <v>50.6</v>
      </c>
      <c r="F320" s="95"/>
      <c r="G320" s="95"/>
      <c r="H320" s="95"/>
      <c r="I320" s="95"/>
      <c r="J320" s="95"/>
      <c r="K320" s="95"/>
      <c r="L320" s="95"/>
    </row>
    <row r="321" spans="1:12" x14ac:dyDescent="0.25">
      <c r="A321" s="156"/>
      <c r="B321" s="62" t="s">
        <v>15</v>
      </c>
      <c r="C321" s="131" t="s">
        <v>16</v>
      </c>
      <c r="D321" s="131">
        <v>1</v>
      </c>
      <c r="E321" s="131">
        <f>E320*D321</f>
        <v>50.6</v>
      </c>
      <c r="F321" s="63"/>
      <c r="G321" s="63"/>
      <c r="H321" s="63"/>
      <c r="I321" s="63"/>
      <c r="J321" s="63"/>
      <c r="K321" s="63"/>
      <c r="L321" s="63"/>
    </row>
    <row r="322" spans="1:12" x14ac:dyDescent="0.25">
      <c r="A322" s="156"/>
      <c r="B322" s="62" t="s">
        <v>168</v>
      </c>
      <c r="C322" s="131" t="s">
        <v>13</v>
      </c>
      <c r="D322" s="131">
        <v>1.2</v>
      </c>
      <c r="E322" s="131">
        <f>E320*D322</f>
        <v>60.72</v>
      </c>
      <c r="F322" s="63"/>
      <c r="G322" s="63"/>
      <c r="H322" s="63"/>
      <c r="I322" s="63"/>
      <c r="J322" s="63"/>
      <c r="K322" s="63"/>
      <c r="L322" s="63"/>
    </row>
    <row r="323" spans="1:12" x14ac:dyDescent="0.25">
      <c r="A323" s="156"/>
      <c r="B323" s="62" t="s">
        <v>232</v>
      </c>
      <c r="C323" s="131" t="s">
        <v>18</v>
      </c>
      <c r="D323" s="131">
        <v>10</v>
      </c>
      <c r="E323" s="131">
        <f>E320*D323</f>
        <v>506</v>
      </c>
      <c r="F323" s="63"/>
      <c r="G323" s="63"/>
      <c r="H323" s="63"/>
      <c r="I323" s="63"/>
      <c r="J323" s="63"/>
      <c r="K323" s="63"/>
      <c r="L323" s="63"/>
    </row>
    <row r="324" spans="1:12" x14ac:dyDescent="0.25">
      <c r="A324" s="157"/>
      <c r="B324" s="62" t="s">
        <v>17</v>
      </c>
      <c r="C324" s="131" t="s">
        <v>16</v>
      </c>
      <c r="D324" s="131">
        <v>1</v>
      </c>
      <c r="E324" s="131">
        <f>E320*D324</f>
        <v>50.6</v>
      </c>
      <c r="F324" s="131"/>
      <c r="G324" s="63"/>
      <c r="H324" s="63"/>
      <c r="I324" s="63"/>
      <c r="J324" s="63"/>
      <c r="K324" s="63"/>
      <c r="L324" s="63"/>
    </row>
    <row r="325" spans="1:12" ht="25.5" x14ac:dyDescent="0.25">
      <c r="A325" s="155">
        <v>24</v>
      </c>
      <c r="B325" s="60" t="s">
        <v>307</v>
      </c>
      <c r="C325" s="129" t="s">
        <v>13</v>
      </c>
      <c r="D325" s="129"/>
      <c r="E325" s="129">
        <v>48.5</v>
      </c>
      <c r="F325" s="61"/>
      <c r="G325" s="61"/>
      <c r="H325" s="61"/>
      <c r="I325" s="61"/>
      <c r="J325" s="61"/>
      <c r="K325" s="61"/>
      <c r="L325" s="61"/>
    </row>
    <row r="326" spans="1:12" x14ac:dyDescent="0.25">
      <c r="A326" s="156"/>
      <c r="B326" s="62" t="s">
        <v>15</v>
      </c>
      <c r="C326" s="131" t="s">
        <v>16</v>
      </c>
      <c r="D326" s="131">
        <v>1</v>
      </c>
      <c r="E326" s="131">
        <f>E325*D326</f>
        <v>48.5</v>
      </c>
      <c r="F326" s="63"/>
      <c r="G326" s="63"/>
      <c r="H326" s="63"/>
      <c r="I326" s="63"/>
      <c r="J326" s="63"/>
      <c r="K326" s="63"/>
      <c r="L326" s="63"/>
    </row>
    <row r="327" spans="1:12" x14ac:dyDescent="0.25">
      <c r="A327" s="156"/>
      <c r="B327" s="64" t="s">
        <v>148</v>
      </c>
      <c r="C327" s="131" t="s">
        <v>13</v>
      </c>
      <c r="D327" s="131">
        <v>1.02</v>
      </c>
      <c r="E327" s="131">
        <f>E325*D327</f>
        <v>49.47</v>
      </c>
      <c r="F327" s="63"/>
      <c r="G327" s="63"/>
      <c r="H327" s="63"/>
      <c r="I327" s="63"/>
      <c r="J327" s="63"/>
      <c r="K327" s="63"/>
      <c r="L327" s="63"/>
    </row>
    <row r="328" spans="1:12" x14ac:dyDescent="0.25">
      <c r="A328" s="156"/>
      <c r="B328" s="62" t="s">
        <v>233</v>
      </c>
      <c r="C328" s="131" t="s">
        <v>18</v>
      </c>
      <c r="D328" s="131">
        <v>10</v>
      </c>
      <c r="E328" s="131">
        <f>E325*D328</f>
        <v>485</v>
      </c>
      <c r="F328" s="63"/>
      <c r="G328" s="63"/>
      <c r="H328" s="63"/>
      <c r="I328" s="63"/>
      <c r="J328" s="63"/>
      <c r="K328" s="63"/>
      <c r="L328" s="63"/>
    </row>
    <row r="329" spans="1:12" x14ac:dyDescent="0.25">
      <c r="A329" s="157"/>
      <c r="B329" s="62" t="s">
        <v>17</v>
      </c>
      <c r="C329" s="131" t="s">
        <v>16</v>
      </c>
      <c r="D329" s="131">
        <v>1</v>
      </c>
      <c r="E329" s="131">
        <f>E325*D329</f>
        <v>48.5</v>
      </c>
      <c r="F329" s="131"/>
      <c r="G329" s="63"/>
      <c r="H329" s="63"/>
      <c r="I329" s="63"/>
      <c r="J329" s="63"/>
      <c r="K329" s="63"/>
      <c r="L329" s="63"/>
    </row>
    <row r="330" spans="1:12" ht="25.5" x14ac:dyDescent="0.25">
      <c r="A330" s="161">
        <v>25</v>
      </c>
      <c r="B330" s="60" t="s">
        <v>320</v>
      </c>
      <c r="C330" s="129" t="s">
        <v>13</v>
      </c>
      <c r="D330" s="129"/>
      <c r="E330" s="129">
        <v>15.2</v>
      </c>
      <c r="F330" s="61"/>
      <c r="G330" s="61"/>
      <c r="H330" s="61"/>
      <c r="I330" s="61"/>
      <c r="J330" s="61"/>
      <c r="K330" s="61"/>
      <c r="L330" s="61"/>
    </row>
    <row r="331" spans="1:12" x14ac:dyDescent="0.25">
      <c r="A331" s="161"/>
      <c r="B331" s="62" t="s">
        <v>15</v>
      </c>
      <c r="C331" s="131" t="s">
        <v>16</v>
      </c>
      <c r="D331" s="131">
        <v>1</v>
      </c>
      <c r="E331" s="131">
        <f>E330*D331</f>
        <v>15.2</v>
      </c>
      <c r="F331" s="63"/>
      <c r="G331" s="63"/>
      <c r="H331" s="63"/>
      <c r="I331" s="63"/>
      <c r="J331" s="63"/>
      <c r="K331" s="63"/>
      <c r="L331" s="63"/>
    </row>
    <row r="332" spans="1:12" x14ac:dyDescent="0.25">
      <c r="A332" s="161"/>
      <c r="B332" s="64" t="s">
        <v>148</v>
      </c>
      <c r="C332" s="131" t="s">
        <v>13</v>
      </c>
      <c r="D332" s="131">
        <v>1.02</v>
      </c>
      <c r="E332" s="131">
        <f>E330*D332</f>
        <v>15.504</v>
      </c>
      <c r="F332" s="63"/>
      <c r="G332" s="63"/>
      <c r="H332" s="63"/>
      <c r="I332" s="63"/>
      <c r="J332" s="63"/>
      <c r="K332" s="63"/>
      <c r="L332" s="63"/>
    </row>
    <row r="333" spans="1:12" x14ac:dyDescent="0.25">
      <c r="A333" s="161"/>
      <c r="B333" s="62" t="s">
        <v>233</v>
      </c>
      <c r="C333" s="131" t="s">
        <v>18</v>
      </c>
      <c r="D333" s="131">
        <v>10</v>
      </c>
      <c r="E333" s="131">
        <f>E330*D333</f>
        <v>152</v>
      </c>
      <c r="F333" s="63"/>
      <c r="G333" s="63"/>
      <c r="H333" s="63"/>
      <c r="I333" s="63"/>
      <c r="J333" s="63"/>
      <c r="K333" s="63"/>
      <c r="L333" s="63"/>
    </row>
    <row r="334" spans="1:12" x14ac:dyDescent="0.25">
      <c r="A334" s="161"/>
      <c r="B334" s="62" t="s">
        <v>17</v>
      </c>
      <c r="C334" s="131" t="s">
        <v>16</v>
      </c>
      <c r="D334" s="131">
        <v>1</v>
      </c>
      <c r="E334" s="131">
        <f>E330*D334</f>
        <v>15.2</v>
      </c>
      <c r="F334" s="131"/>
      <c r="G334" s="63"/>
      <c r="H334" s="63"/>
      <c r="I334" s="63"/>
      <c r="J334" s="63"/>
      <c r="K334" s="63"/>
      <c r="L334" s="63"/>
    </row>
    <row r="335" spans="1:12" ht="25.5" x14ac:dyDescent="0.25">
      <c r="A335" s="155">
        <v>26</v>
      </c>
      <c r="B335" s="60" t="s">
        <v>319</v>
      </c>
      <c r="C335" s="129" t="s">
        <v>19</v>
      </c>
      <c r="D335" s="129"/>
      <c r="E335" s="129">
        <v>16.8</v>
      </c>
      <c r="F335" s="61"/>
      <c r="G335" s="61"/>
      <c r="H335" s="61"/>
      <c r="I335" s="61"/>
      <c r="J335" s="61"/>
      <c r="K335" s="61"/>
      <c r="L335" s="61"/>
    </row>
    <row r="336" spans="1:12" x14ac:dyDescent="0.25">
      <c r="A336" s="156"/>
      <c r="B336" s="62" t="s">
        <v>15</v>
      </c>
      <c r="C336" s="131" t="s">
        <v>16</v>
      </c>
      <c r="D336" s="131">
        <v>1</v>
      </c>
      <c r="E336" s="131">
        <f>E335*D336</f>
        <v>16.8</v>
      </c>
      <c r="F336" s="63"/>
      <c r="G336" s="63"/>
      <c r="H336" s="63"/>
      <c r="I336" s="63"/>
      <c r="J336" s="63"/>
      <c r="K336" s="63"/>
      <c r="L336" s="63"/>
    </row>
    <row r="337" spans="1:12" x14ac:dyDescent="0.25">
      <c r="A337" s="156"/>
      <c r="B337" s="64" t="s">
        <v>148</v>
      </c>
      <c r="C337" s="131" t="s">
        <v>13</v>
      </c>
      <c r="D337" s="131">
        <v>0.06</v>
      </c>
      <c r="E337" s="131">
        <f>E335*D337</f>
        <v>1.008</v>
      </c>
      <c r="F337" s="63"/>
      <c r="G337" s="63"/>
      <c r="H337" s="63"/>
      <c r="I337" s="63"/>
      <c r="J337" s="63"/>
      <c r="K337" s="63"/>
      <c r="L337" s="63"/>
    </row>
    <row r="338" spans="1:12" x14ac:dyDescent="0.25">
      <c r="A338" s="156"/>
      <c r="B338" s="62" t="s">
        <v>233</v>
      </c>
      <c r="C338" s="131" t="s">
        <v>18</v>
      </c>
      <c r="D338" s="131">
        <v>0.8</v>
      </c>
      <c r="E338" s="131">
        <f>E335*D338</f>
        <v>13.440000000000001</v>
      </c>
      <c r="F338" s="63"/>
      <c r="G338" s="63"/>
      <c r="H338" s="63"/>
      <c r="I338" s="63"/>
      <c r="J338" s="63"/>
      <c r="K338" s="63"/>
      <c r="L338" s="63"/>
    </row>
    <row r="339" spans="1:12" x14ac:dyDescent="0.25">
      <c r="A339" s="157"/>
      <c r="B339" s="62" t="s">
        <v>17</v>
      </c>
      <c r="C339" s="131" t="s">
        <v>16</v>
      </c>
      <c r="D339" s="131">
        <v>0.31</v>
      </c>
      <c r="E339" s="131">
        <f>E335*D339</f>
        <v>5.2080000000000002</v>
      </c>
      <c r="F339" s="131"/>
      <c r="G339" s="63"/>
      <c r="H339" s="63"/>
      <c r="I339" s="63"/>
      <c r="J339" s="63"/>
      <c r="K339" s="63"/>
      <c r="L339" s="63"/>
    </row>
    <row r="340" spans="1:12" ht="25.5" x14ac:dyDescent="0.25">
      <c r="A340" s="155">
        <v>27</v>
      </c>
      <c r="B340" s="96" t="s">
        <v>352</v>
      </c>
      <c r="C340" s="136" t="s">
        <v>21</v>
      </c>
      <c r="D340" s="136"/>
      <c r="E340" s="136">
        <v>1</v>
      </c>
      <c r="F340" s="87"/>
      <c r="G340" s="136"/>
      <c r="H340" s="136"/>
      <c r="I340" s="136"/>
      <c r="J340" s="136"/>
      <c r="K340" s="136"/>
      <c r="L340" s="136"/>
    </row>
    <row r="341" spans="1:12" x14ac:dyDescent="0.25">
      <c r="A341" s="156"/>
      <c r="B341" s="62" t="s">
        <v>15</v>
      </c>
      <c r="C341" s="131" t="s">
        <v>16</v>
      </c>
      <c r="D341" s="131">
        <v>1</v>
      </c>
      <c r="E341" s="129">
        <v>1</v>
      </c>
      <c r="F341" s="63"/>
      <c r="G341" s="131"/>
      <c r="H341" s="131"/>
      <c r="I341" s="131"/>
      <c r="J341" s="131"/>
      <c r="K341" s="131"/>
      <c r="L341" s="63"/>
    </row>
    <row r="342" spans="1:12" x14ac:dyDescent="0.25">
      <c r="A342" s="156"/>
      <c r="B342" s="62" t="s">
        <v>353</v>
      </c>
      <c r="C342" s="131" t="s">
        <v>21</v>
      </c>
      <c r="D342" s="131">
        <v>1</v>
      </c>
      <c r="E342" s="129">
        <v>1</v>
      </c>
      <c r="F342" s="63"/>
      <c r="G342" s="131"/>
      <c r="H342" s="131"/>
      <c r="I342" s="131"/>
      <c r="J342" s="131"/>
      <c r="K342" s="131"/>
      <c r="L342" s="63"/>
    </row>
    <row r="343" spans="1:12" x14ac:dyDescent="0.25">
      <c r="A343" s="157"/>
      <c r="B343" s="62" t="s">
        <v>17</v>
      </c>
      <c r="C343" s="131" t="s">
        <v>16</v>
      </c>
      <c r="D343" s="131">
        <v>1</v>
      </c>
      <c r="E343" s="131">
        <f>D343*E340</f>
        <v>1</v>
      </c>
      <c r="F343" s="63"/>
      <c r="G343" s="63"/>
      <c r="H343" s="63"/>
      <c r="I343" s="63"/>
      <c r="J343" s="63"/>
      <c r="K343" s="63"/>
      <c r="L343" s="63"/>
    </row>
    <row r="344" spans="1:12" x14ac:dyDescent="0.25">
      <c r="A344" s="155">
        <v>28</v>
      </c>
      <c r="B344" s="97" t="s">
        <v>315</v>
      </c>
      <c r="C344" s="129" t="s">
        <v>21</v>
      </c>
      <c r="D344" s="129"/>
      <c r="E344" s="129">
        <v>1</v>
      </c>
      <c r="F344" s="61"/>
      <c r="G344" s="61"/>
      <c r="H344" s="61"/>
      <c r="I344" s="61"/>
      <c r="J344" s="61"/>
      <c r="K344" s="61"/>
      <c r="L344" s="61"/>
    </row>
    <row r="345" spans="1:12" x14ac:dyDescent="0.25">
      <c r="A345" s="156"/>
      <c r="B345" s="62" t="s">
        <v>15</v>
      </c>
      <c r="C345" s="131" t="s">
        <v>16</v>
      </c>
      <c r="D345" s="131">
        <v>1</v>
      </c>
      <c r="E345" s="131">
        <f>E344*D345</f>
        <v>1</v>
      </c>
      <c r="F345" s="63"/>
      <c r="G345" s="63"/>
      <c r="H345" s="63"/>
      <c r="I345" s="63"/>
      <c r="J345" s="63"/>
      <c r="K345" s="63"/>
      <c r="L345" s="63"/>
    </row>
    <row r="346" spans="1:12" ht="38.25" x14ac:dyDescent="0.25">
      <c r="A346" s="156"/>
      <c r="B346" s="64" t="s">
        <v>170</v>
      </c>
      <c r="C346" s="131" t="s">
        <v>13</v>
      </c>
      <c r="D346" s="131">
        <v>1</v>
      </c>
      <c r="E346" s="131">
        <f>E344*D346</f>
        <v>1</v>
      </c>
      <c r="F346" s="63"/>
      <c r="G346" s="63"/>
      <c r="H346" s="63"/>
      <c r="I346" s="63"/>
      <c r="J346" s="63"/>
      <c r="K346" s="63"/>
      <c r="L346" s="63"/>
    </row>
    <row r="347" spans="1:12" x14ac:dyDescent="0.25">
      <c r="A347" s="157"/>
      <c r="B347" s="98" t="s">
        <v>48</v>
      </c>
      <c r="C347" s="131" t="s">
        <v>16</v>
      </c>
      <c r="D347" s="8">
        <v>20</v>
      </c>
      <c r="E347" s="7">
        <f>E344*D347</f>
        <v>20</v>
      </c>
      <c r="F347" s="131"/>
      <c r="G347" s="131"/>
      <c r="H347" s="23"/>
      <c r="I347" s="23"/>
      <c r="J347" s="23"/>
      <c r="K347" s="23"/>
      <c r="L347" s="63"/>
    </row>
    <row r="348" spans="1:12" ht="63.75" x14ac:dyDescent="0.25">
      <c r="A348" s="155">
        <v>29</v>
      </c>
      <c r="B348" s="60" t="s">
        <v>316</v>
      </c>
      <c r="C348" s="129" t="s">
        <v>13</v>
      </c>
      <c r="D348" s="129"/>
      <c r="E348" s="129">
        <v>10.8</v>
      </c>
      <c r="F348" s="61"/>
      <c r="G348" s="61"/>
      <c r="H348" s="61"/>
      <c r="I348" s="61"/>
      <c r="J348" s="61"/>
      <c r="K348" s="61"/>
      <c r="L348" s="61"/>
    </row>
    <row r="349" spans="1:12" x14ac:dyDescent="0.25">
      <c r="A349" s="156"/>
      <c r="B349" s="62" t="s">
        <v>15</v>
      </c>
      <c r="C349" s="131" t="s">
        <v>16</v>
      </c>
      <c r="D349" s="131">
        <v>1</v>
      </c>
      <c r="E349" s="131">
        <f>E348*D349</f>
        <v>10.8</v>
      </c>
      <c r="F349" s="63"/>
      <c r="G349" s="63"/>
      <c r="H349" s="63"/>
      <c r="I349" s="63"/>
      <c r="J349" s="63"/>
      <c r="K349" s="63"/>
      <c r="L349" s="63"/>
    </row>
    <row r="350" spans="1:12" x14ac:dyDescent="0.25">
      <c r="A350" s="157"/>
      <c r="B350" s="62" t="s">
        <v>67</v>
      </c>
      <c r="C350" s="131" t="s">
        <v>13</v>
      </c>
      <c r="D350" s="131">
        <v>1</v>
      </c>
      <c r="E350" s="131">
        <f>E348*D350</f>
        <v>10.8</v>
      </c>
      <c r="F350" s="63"/>
      <c r="G350" s="63"/>
      <c r="H350" s="63"/>
      <c r="I350" s="63"/>
      <c r="J350" s="63"/>
      <c r="K350" s="63"/>
      <c r="L350" s="63"/>
    </row>
    <row r="351" spans="1:12" ht="45.75" customHeight="1" x14ac:dyDescent="0.25">
      <c r="A351" s="155">
        <v>30</v>
      </c>
      <c r="B351" s="60" t="s">
        <v>317</v>
      </c>
      <c r="C351" s="129" t="s">
        <v>13</v>
      </c>
      <c r="D351" s="129"/>
      <c r="E351" s="129">
        <v>3.7</v>
      </c>
      <c r="F351" s="61"/>
      <c r="G351" s="61"/>
      <c r="H351" s="61"/>
      <c r="I351" s="61"/>
      <c r="J351" s="61"/>
      <c r="K351" s="61"/>
      <c r="L351" s="61"/>
    </row>
    <row r="352" spans="1:12" x14ac:dyDescent="0.25">
      <c r="A352" s="156"/>
      <c r="B352" s="62" t="s">
        <v>15</v>
      </c>
      <c r="C352" s="131" t="s">
        <v>16</v>
      </c>
      <c r="D352" s="131">
        <v>1</v>
      </c>
      <c r="E352" s="131">
        <f>E351*D352</f>
        <v>3.7</v>
      </c>
      <c r="F352" s="63"/>
      <c r="G352" s="63"/>
      <c r="H352" s="63"/>
      <c r="I352" s="63"/>
      <c r="J352" s="63"/>
      <c r="K352" s="63"/>
      <c r="L352" s="63"/>
    </row>
    <row r="353" spans="1:12" x14ac:dyDescent="0.25">
      <c r="A353" s="156"/>
      <c r="B353" s="62" t="s">
        <v>67</v>
      </c>
      <c r="C353" s="131" t="s">
        <v>13</v>
      </c>
      <c r="D353" s="131">
        <v>1</v>
      </c>
      <c r="E353" s="131">
        <f>E351*D353</f>
        <v>3.7</v>
      </c>
      <c r="F353" s="63"/>
      <c r="G353" s="63"/>
      <c r="H353" s="63"/>
      <c r="I353" s="63"/>
      <c r="J353" s="63"/>
      <c r="K353" s="63"/>
      <c r="L353" s="63"/>
    </row>
    <row r="354" spans="1:12" ht="25.5" x14ac:dyDescent="0.25">
      <c r="A354" s="155">
        <v>31</v>
      </c>
      <c r="B354" s="96" t="s">
        <v>362</v>
      </c>
      <c r="C354" s="129" t="s">
        <v>13</v>
      </c>
      <c r="D354" s="129"/>
      <c r="E354" s="129">
        <v>10.8</v>
      </c>
      <c r="F354" s="87"/>
      <c r="G354" s="136"/>
      <c r="H354" s="136"/>
      <c r="I354" s="136"/>
      <c r="J354" s="136"/>
      <c r="K354" s="136"/>
      <c r="L354" s="136"/>
    </row>
    <row r="355" spans="1:12" x14ac:dyDescent="0.25">
      <c r="A355" s="156"/>
      <c r="B355" s="62" t="s">
        <v>15</v>
      </c>
      <c r="C355" s="131" t="s">
        <v>16</v>
      </c>
      <c r="D355" s="131">
        <v>1</v>
      </c>
      <c r="E355" s="131">
        <f>E354*D355</f>
        <v>10.8</v>
      </c>
      <c r="F355" s="63"/>
      <c r="G355" s="63"/>
      <c r="H355" s="63"/>
      <c r="I355" s="63"/>
      <c r="J355" s="63"/>
      <c r="K355" s="63"/>
      <c r="L355" s="63"/>
    </row>
    <row r="356" spans="1:12" ht="25.5" x14ac:dyDescent="0.25">
      <c r="A356" s="157"/>
      <c r="B356" s="64" t="s">
        <v>361</v>
      </c>
      <c r="C356" s="131" t="s">
        <v>13</v>
      </c>
      <c r="D356" s="131">
        <v>1</v>
      </c>
      <c r="E356" s="131">
        <f>E354*D356</f>
        <v>10.8</v>
      </c>
      <c r="F356" s="63"/>
      <c r="G356" s="63"/>
      <c r="H356" s="63"/>
      <c r="I356" s="63"/>
      <c r="J356" s="63"/>
      <c r="K356" s="63"/>
      <c r="L356" s="63"/>
    </row>
    <row r="357" spans="1:12" ht="25.5" x14ac:dyDescent="0.25">
      <c r="A357" s="155">
        <v>32</v>
      </c>
      <c r="B357" s="60" t="s">
        <v>368</v>
      </c>
      <c r="C357" s="94" t="s">
        <v>13</v>
      </c>
      <c r="D357" s="94"/>
      <c r="E357" s="94">
        <v>10.8</v>
      </c>
      <c r="F357" s="95"/>
      <c r="G357" s="95"/>
      <c r="H357" s="95"/>
      <c r="I357" s="95"/>
      <c r="J357" s="95"/>
      <c r="K357" s="95"/>
      <c r="L357" s="95"/>
    </row>
    <row r="358" spans="1:12" x14ac:dyDescent="0.25">
      <c r="A358" s="156"/>
      <c r="B358" s="62" t="s">
        <v>15</v>
      </c>
      <c r="C358" s="131" t="s">
        <v>16</v>
      </c>
      <c r="D358" s="131">
        <v>1</v>
      </c>
      <c r="E358" s="131">
        <f>E357*D358</f>
        <v>10.8</v>
      </c>
      <c r="F358" s="63"/>
      <c r="G358" s="63"/>
      <c r="H358" s="63"/>
      <c r="I358" s="63"/>
      <c r="J358" s="63"/>
      <c r="K358" s="63"/>
      <c r="L358" s="63"/>
    </row>
    <row r="359" spans="1:12" x14ac:dyDescent="0.25">
      <c r="A359" s="156"/>
      <c r="B359" s="64" t="s">
        <v>422</v>
      </c>
      <c r="C359" s="1" t="s">
        <v>23</v>
      </c>
      <c r="D359" s="1">
        <v>0.15</v>
      </c>
      <c r="E359" s="1">
        <f>E357*D359</f>
        <v>1.62</v>
      </c>
      <c r="F359" s="100"/>
      <c r="G359" s="63"/>
      <c r="H359" s="63"/>
      <c r="I359" s="63"/>
      <c r="J359" s="63"/>
      <c r="K359" s="63"/>
      <c r="L359" s="63"/>
    </row>
    <row r="360" spans="1:12" x14ac:dyDescent="0.25">
      <c r="A360" s="157"/>
      <c r="B360" s="62" t="s">
        <v>17</v>
      </c>
      <c r="C360" s="131" t="s">
        <v>16</v>
      </c>
      <c r="D360" s="131">
        <v>0.51</v>
      </c>
      <c r="E360" s="131">
        <f>E357*D360</f>
        <v>5.5080000000000009</v>
      </c>
      <c r="F360" s="131"/>
      <c r="G360" s="63"/>
      <c r="H360" s="63"/>
      <c r="I360" s="63"/>
      <c r="J360" s="63"/>
      <c r="K360" s="63"/>
      <c r="L360" s="63"/>
    </row>
    <row r="361" spans="1:12" ht="25.5" x14ac:dyDescent="0.25">
      <c r="A361" s="155">
        <v>33</v>
      </c>
      <c r="B361" s="96" t="s">
        <v>318</v>
      </c>
      <c r="C361" s="136" t="s">
        <v>21</v>
      </c>
      <c r="D361" s="136"/>
      <c r="E361" s="136">
        <v>2</v>
      </c>
      <c r="F361" s="87"/>
      <c r="G361" s="136"/>
      <c r="H361" s="136"/>
      <c r="I361" s="136"/>
      <c r="J361" s="136"/>
      <c r="K361" s="136"/>
      <c r="L361" s="136"/>
    </row>
    <row r="362" spans="1:12" x14ac:dyDescent="0.25">
      <c r="A362" s="156"/>
      <c r="B362" s="62" t="s">
        <v>15</v>
      </c>
      <c r="C362" s="131" t="s">
        <v>16</v>
      </c>
      <c r="D362" s="131">
        <v>1</v>
      </c>
      <c r="E362" s="129">
        <f>E361</f>
        <v>2</v>
      </c>
      <c r="F362" s="63"/>
      <c r="G362" s="131"/>
      <c r="H362" s="131"/>
      <c r="I362" s="131"/>
      <c r="J362" s="131"/>
      <c r="K362" s="131"/>
      <c r="L362" s="63"/>
    </row>
    <row r="363" spans="1:12" ht="38.25" x14ac:dyDescent="0.25">
      <c r="A363" s="156"/>
      <c r="B363" s="82" t="s">
        <v>171</v>
      </c>
      <c r="C363" s="80" t="s">
        <v>21</v>
      </c>
      <c r="D363" s="8">
        <v>1</v>
      </c>
      <c r="E363" s="7">
        <f>E361*D363</f>
        <v>2</v>
      </c>
      <c r="F363" s="131"/>
      <c r="G363" s="131"/>
      <c r="H363" s="7"/>
      <c r="I363" s="7"/>
      <c r="J363" s="7"/>
      <c r="K363" s="7"/>
      <c r="L363" s="63"/>
    </row>
    <row r="364" spans="1:12" x14ac:dyDescent="0.25">
      <c r="A364" s="157"/>
      <c r="B364" s="98" t="s">
        <v>48</v>
      </c>
      <c r="C364" s="131" t="s">
        <v>16</v>
      </c>
      <c r="D364" s="8">
        <v>2.5</v>
      </c>
      <c r="E364" s="7">
        <f>E361*D364</f>
        <v>5</v>
      </c>
      <c r="F364" s="131"/>
      <c r="G364" s="131"/>
      <c r="H364" s="23"/>
      <c r="I364" s="23"/>
      <c r="J364" s="23"/>
      <c r="K364" s="23"/>
      <c r="L364" s="63"/>
    </row>
    <row r="365" spans="1:12" ht="25.5" x14ac:dyDescent="0.25">
      <c r="A365" s="155">
        <v>34</v>
      </c>
      <c r="B365" s="60" t="s">
        <v>32</v>
      </c>
      <c r="C365" s="65" t="s">
        <v>14</v>
      </c>
      <c r="D365" s="129"/>
      <c r="E365" s="129">
        <v>25</v>
      </c>
      <c r="F365" s="61"/>
      <c r="G365" s="61"/>
      <c r="H365" s="61"/>
      <c r="I365" s="61"/>
      <c r="J365" s="61"/>
      <c r="K365" s="61"/>
      <c r="L365" s="61"/>
    </row>
    <row r="366" spans="1:12" x14ac:dyDescent="0.25">
      <c r="A366" s="156"/>
      <c r="B366" s="62" t="s">
        <v>261</v>
      </c>
      <c r="C366" s="132" t="s">
        <v>96</v>
      </c>
      <c r="D366" s="131"/>
      <c r="E366" s="131">
        <v>1</v>
      </c>
      <c r="F366" s="63"/>
      <c r="G366" s="63"/>
      <c r="H366" s="68"/>
      <c r="I366" s="68"/>
      <c r="J366" s="63"/>
      <c r="K366" s="63"/>
      <c r="L366" s="63"/>
    </row>
    <row r="367" spans="1:12" x14ac:dyDescent="0.25">
      <c r="A367" s="157"/>
      <c r="B367" s="62" t="s">
        <v>33</v>
      </c>
      <c r="C367" s="132" t="s">
        <v>22</v>
      </c>
      <c r="D367" s="131">
        <v>1.75</v>
      </c>
      <c r="E367" s="131">
        <f>E365*D367</f>
        <v>43.75</v>
      </c>
      <c r="F367" s="63"/>
      <c r="G367" s="63"/>
      <c r="H367" s="63"/>
      <c r="I367" s="63"/>
      <c r="J367" s="63"/>
      <c r="K367" s="63"/>
      <c r="L367" s="63"/>
    </row>
    <row r="368" spans="1:12" x14ac:dyDescent="0.25">
      <c r="A368" s="154" t="s">
        <v>300</v>
      </c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</row>
    <row r="369" spans="1:12" ht="25.5" x14ac:dyDescent="0.25">
      <c r="A369" s="149">
        <v>1</v>
      </c>
      <c r="B369" s="60" t="s">
        <v>388</v>
      </c>
      <c r="C369" s="94" t="s">
        <v>13</v>
      </c>
      <c r="D369" s="94"/>
      <c r="E369" s="94">
        <v>25.3</v>
      </c>
      <c r="F369" s="95"/>
      <c r="G369" s="95"/>
      <c r="H369" s="95"/>
      <c r="I369" s="95"/>
      <c r="J369" s="95"/>
      <c r="K369" s="95"/>
      <c r="L369" s="95"/>
    </row>
    <row r="370" spans="1:12" x14ac:dyDescent="0.25">
      <c r="A370" s="149"/>
      <c r="B370" s="62" t="s">
        <v>15</v>
      </c>
      <c r="C370" s="131" t="s">
        <v>16</v>
      </c>
      <c r="D370" s="131">
        <v>1</v>
      </c>
      <c r="E370" s="131">
        <f>E369*D370</f>
        <v>25.3</v>
      </c>
      <c r="F370" s="63"/>
      <c r="G370" s="63"/>
      <c r="H370" s="63"/>
      <c r="I370" s="63"/>
      <c r="J370" s="63"/>
      <c r="K370" s="63"/>
      <c r="L370" s="63"/>
    </row>
    <row r="371" spans="1:12" x14ac:dyDescent="0.25">
      <c r="A371" s="149"/>
      <c r="B371" s="62" t="s">
        <v>387</v>
      </c>
      <c r="C371" s="131" t="s">
        <v>23</v>
      </c>
      <c r="D371" s="131">
        <v>0.8</v>
      </c>
      <c r="E371" s="131">
        <f>D371*E369</f>
        <v>20.240000000000002</v>
      </c>
      <c r="F371" s="63"/>
      <c r="G371" s="63"/>
      <c r="H371" s="63"/>
      <c r="I371" s="63"/>
      <c r="J371" s="63"/>
      <c r="K371" s="63"/>
      <c r="L371" s="63"/>
    </row>
    <row r="372" spans="1:12" x14ac:dyDescent="0.25">
      <c r="A372" s="149"/>
      <c r="B372" s="62" t="s">
        <v>17</v>
      </c>
      <c r="C372" s="131" t="s">
        <v>16</v>
      </c>
      <c r="D372" s="131">
        <v>0.51</v>
      </c>
      <c r="E372" s="131">
        <f>D372*E369</f>
        <v>12.903</v>
      </c>
      <c r="F372" s="131"/>
      <c r="G372" s="63"/>
      <c r="H372" s="63"/>
      <c r="I372" s="63"/>
      <c r="J372" s="63"/>
      <c r="K372" s="63"/>
      <c r="L372" s="63"/>
    </row>
    <row r="373" spans="1:12" ht="25.5" x14ac:dyDescent="0.25">
      <c r="A373" s="149">
        <v>2</v>
      </c>
      <c r="B373" s="60" t="s">
        <v>302</v>
      </c>
      <c r="C373" s="94" t="s">
        <v>13</v>
      </c>
      <c r="D373" s="94"/>
      <c r="E373" s="94">
        <v>29.3</v>
      </c>
      <c r="F373" s="95"/>
      <c r="G373" s="95"/>
      <c r="H373" s="95"/>
      <c r="I373" s="95"/>
      <c r="J373" s="95"/>
      <c r="K373" s="95"/>
      <c r="L373" s="95"/>
    </row>
    <row r="374" spans="1:12" x14ac:dyDescent="0.25">
      <c r="A374" s="149"/>
      <c r="B374" s="62" t="s">
        <v>15</v>
      </c>
      <c r="C374" s="131" t="s">
        <v>16</v>
      </c>
      <c r="D374" s="131">
        <v>1</v>
      </c>
      <c r="E374" s="131">
        <f>E373*D374</f>
        <v>29.3</v>
      </c>
      <c r="F374" s="63"/>
      <c r="G374" s="63"/>
      <c r="H374" s="63"/>
      <c r="I374" s="63"/>
      <c r="J374" s="63"/>
      <c r="K374" s="63"/>
      <c r="L374" s="63"/>
    </row>
    <row r="375" spans="1:12" x14ac:dyDescent="0.25">
      <c r="A375" s="149"/>
      <c r="B375" s="62" t="s">
        <v>24</v>
      </c>
      <c r="C375" s="131" t="s">
        <v>14</v>
      </c>
      <c r="D375" s="131">
        <v>3.2000000000000001E-2</v>
      </c>
      <c r="E375" s="131">
        <f>D375*E373</f>
        <v>0.93759999999999999</v>
      </c>
      <c r="F375" s="63"/>
      <c r="G375" s="63"/>
      <c r="H375" s="63"/>
      <c r="I375" s="63"/>
      <c r="J375" s="63"/>
      <c r="K375" s="63"/>
      <c r="L375" s="63"/>
    </row>
    <row r="376" spans="1:12" x14ac:dyDescent="0.25">
      <c r="A376" s="149"/>
      <c r="B376" s="62" t="s">
        <v>400</v>
      </c>
      <c r="C376" s="131" t="s">
        <v>20</v>
      </c>
      <c r="D376" s="131">
        <v>1.05</v>
      </c>
      <c r="E376" s="131">
        <f>E373*D376</f>
        <v>30.765000000000001</v>
      </c>
      <c r="F376" s="63"/>
      <c r="G376" s="63"/>
      <c r="H376" s="63"/>
      <c r="I376" s="63"/>
      <c r="J376" s="63"/>
      <c r="K376" s="63"/>
      <c r="L376" s="63"/>
    </row>
    <row r="377" spans="1:12" x14ac:dyDescent="0.25">
      <c r="A377" s="149"/>
      <c r="B377" s="62" t="s">
        <v>17</v>
      </c>
      <c r="C377" s="131" t="s">
        <v>16</v>
      </c>
      <c r="D377" s="131">
        <v>0.51</v>
      </c>
      <c r="E377" s="131">
        <f>D377*E373</f>
        <v>14.943000000000001</v>
      </c>
      <c r="F377" s="131"/>
      <c r="G377" s="63"/>
      <c r="H377" s="63"/>
      <c r="I377" s="63"/>
      <c r="J377" s="63"/>
      <c r="K377" s="63"/>
      <c r="L377" s="63"/>
    </row>
    <row r="378" spans="1:12" ht="38.25" x14ac:dyDescent="0.25">
      <c r="A378" s="155">
        <v>3</v>
      </c>
      <c r="B378" s="60" t="s">
        <v>303</v>
      </c>
      <c r="C378" s="129" t="s">
        <v>19</v>
      </c>
      <c r="D378" s="129"/>
      <c r="E378" s="129">
        <v>19.8</v>
      </c>
      <c r="F378" s="61"/>
      <c r="G378" s="61"/>
      <c r="H378" s="61"/>
      <c r="I378" s="61"/>
      <c r="J378" s="61"/>
      <c r="K378" s="61"/>
      <c r="L378" s="61"/>
    </row>
    <row r="379" spans="1:12" x14ac:dyDescent="0.25">
      <c r="A379" s="156"/>
      <c r="B379" s="62" t="s">
        <v>15</v>
      </c>
      <c r="C379" s="131" t="s">
        <v>16</v>
      </c>
      <c r="D379" s="131">
        <v>1</v>
      </c>
      <c r="E379" s="131">
        <f>E378*D379</f>
        <v>19.8</v>
      </c>
      <c r="F379" s="63"/>
      <c r="G379" s="63"/>
      <c r="H379" s="63"/>
      <c r="I379" s="63"/>
      <c r="J379" s="63"/>
      <c r="K379" s="63"/>
      <c r="L379" s="63"/>
    </row>
    <row r="380" spans="1:12" x14ac:dyDescent="0.25">
      <c r="A380" s="156"/>
      <c r="B380" s="62" t="s">
        <v>24</v>
      </c>
      <c r="C380" s="131" t="s">
        <v>14</v>
      </c>
      <c r="D380" s="131">
        <v>1.2E-2</v>
      </c>
      <c r="E380" s="131">
        <f>D380*E378</f>
        <v>0.23760000000000001</v>
      </c>
      <c r="F380" s="63"/>
      <c r="G380" s="63"/>
      <c r="H380" s="63"/>
      <c r="I380" s="63"/>
      <c r="J380" s="63"/>
      <c r="K380" s="63"/>
      <c r="L380" s="63"/>
    </row>
    <row r="381" spans="1:12" x14ac:dyDescent="0.25">
      <c r="A381" s="156"/>
      <c r="B381" s="62" t="s">
        <v>400</v>
      </c>
      <c r="C381" s="131" t="s">
        <v>20</v>
      </c>
      <c r="D381" s="131">
        <v>0.3</v>
      </c>
      <c r="E381" s="131">
        <f>E378*D381</f>
        <v>5.94</v>
      </c>
      <c r="F381" s="63"/>
      <c r="G381" s="63"/>
      <c r="H381" s="63"/>
      <c r="I381" s="63"/>
      <c r="J381" s="63"/>
      <c r="K381" s="63"/>
      <c r="L381" s="63"/>
    </row>
    <row r="382" spans="1:12" x14ac:dyDescent="0.25">
      <c r="A382" s="157"/>
      <c r="B382" s="62" t="s">
        <v>17</v>
      </c>
      <c r="C382" s="131" t="s">
        <v>16</v>
      </c>
      <c r="D382" s="131">
        <v>0.3</v>
      </c>
      <c r="E382" s="131">
        <f>E378*D382</f>
        <v>5.94</v>
      </c>
      <c r="F382" s="131"/>
      <c r="G382" s="63"/>
      <c r="H382" s="63"/>
      <c r="I382" s="63"/>
      <c r="J382" s="63"/>
      <c r="K382" s="63"/>
      <c r="L382" s="63"/>
    </row>
    <row r="383" spans="1:12" ht="25.5" x14ac:dyDescent="0.25">
      <c r="A383" s="153">
        <v>4</v>
      </c>
      <c r="B383" s="60" t="s">
        <v>286</v>
      </c>
      <c r="C383" s="129" t="s">
        <v>13</v>
      </c>
      <c r="D383" s="129"/>
      <c r="E383" s="129">
        <v>67.599999999999994</v>
      </c>
      <c r="F383" s="61"/>
      <c r="G383" s="61"/>
      <c r="H383" s="61"/>
      <c r="I383" s="61"/>
      <c r="J383" s="61"/>
      <c r="K383" s="61"/>
      <c r="L383" s="61"/>
    </row>
    <row r="384" spans="1:12" ht="25.5" x14ac:dyDescent="0.25">
      <c r="A384" s="153"/>
      <c r="B384" s="64" t="s">
        <v>169</v>
      </c>
      <c r="C384" s="131" t="s">
        <v>13</v>
      </c>
      <c r="D384" s="131">
        <v>1.02</v>
      </c>
      <c r="E384" s="131">
        <f>E383*D384</f>
        <v>68.951999999999998</v>
      </c>
      <c r="F384" s="63"/>
      <c r="G384" s="63"/>
      <c r="H384" s="63"/>
      <c r="I384" s="63"/>
      <c r="J384" s="63"/>
      <c r="K384" s="63"/>
      <c r="L384" s="63"/>
    </row>
    <row r="385" spans="1:12" x14ac:dyDescent="0.25">
      <c r="A385" s="153"/>
      <c r="B385" s="64" t="s">
        <v>363</v>
      </c>
      <c r="C385" s="131" t="s">
        <v>13</v>
      </c>
      <c r="D385" s="131">
        <v>1.05</v>
      </c>
      <c r="E385" s="131">
        <f>E384*D385</f>
        <v>72.399600000000007</v>
      </c>
      <c r="F385" s="63"/>
      <c r="G385" s="63"/>
      <c r="H385" s="63"/>
      <c r="I385" s="63"/>
      <c r="J385" s="63"/>
      <c r="K385" s="63"/>
      <c r="L385" s="63"/>
    </row>
    <row r="386" spans="1:12" x14ac:dyDescent="0.25">
      <c r="A386" s="153"/>
      <c r="B386" s="62" t="s">
        <v>17</v>
      </c>
      <c r="C386" s="131" t="s">
        <v>16</v>
      </c>
      <c r="D386" s="131">
        <v>0.51</v>
      </c>
      <c r="E386" s="131">
        <f>E383*D386</f>
        <v>34.475999999999999</v>
      </c>
      <c r="F386" s="131"/>
      <c r="G386" s="63"/>
      <c r="H386" s="63"/>
      <c r="I386" s="63"/>
      <c r="J386" s="63"/>
      <c r="K386" s="63"/>
      <c r="L386" s="63"/>
    </row>
    <row r="387" spans="1:12" ht="25.5" x14ac:dyDescent="0.25">
      <c r="A387" s="150">
        <v>5</v>
      </c>
      <c r="B387" s="60" t="s">
        <v>304</v>
      </c>
      <c r="C387" s="129" t="s">
        <v>13</v>
      </c>
      <c r="D387" s="129"/>
      <c r="E387" s="129">
        <v>68</v>
      </c>
      <c r="F387" s="61"/>
      <c r="G387" s="61"/>
      <c r="H387" s="61"/>
      <c r="I387" s="61"/>
      <c r="J387" s="61"/>
      <c r="K387" s="61"/>
      <c r="L387" s="61"/>
    </row>
    <row r="388" spans="1:12" x14ac:dyDescent="0.25">
      <c r="A388" s="151"/>
      <c r="B388" s="62" t="s">
        <v>15</v>
      </c>
      <c r="C388" s="131" t="s">
        <v>16</v>
      </c>
      <c r="D388" s="131">
        <v>1</v>
      </c>
      <c r="E388" s="131">
        <f>E387*D388</f>
        <v>68</v>
      </c>
      <c r="F388" s="63"/>
      <c r="G388" s="63"/>
      <c r="H388" s="63"/>
      <c r="I388" s="63"/>
      <c r="J388" s="63"/>
      <c r="K388" s="63"/>
      <c r="L388" s="63"/>
    </row>
    <row r="389" spans="1:12" x14ac:dyDescent="0.25">
      <c r="A389" s="151"/>
      <c r="B389" s="62" t="s">
        <v>177</v>
      </c>
      <c r="C389" s="131" t="s">
        <v>20</v>
      </c>
      <c r="D389" s="131">
        <v>1.08</v>
      </c>
      <c r="E389" s="131">
        <f>E387*D389</f>
        <v>73.44</v>
      </c>
      <c r="F389" s="63"/>
      <c r="G389" s="63"/>
      <c r="H389" s="63"/>
      <c r="I389" s="63"/>
      <c r="J389" s="63"/>
      <c r="K389" s="63"/>
      <c r="L389" s="63"/>
    </row>
    <row r="390" spans="1:12" x14ac:dyDescent="0.25">
      <c r="A390" s="151"/>
      <c r="B390" s="62" t="s">
        <v>235</v>
      </c>
      <c r="C390" s="131" t="s">
        <v>20</v>
      </c>
      <c r="D390" s="131">
        <v>1.05</v>
      </c>
      <c r="E390" s="131">
        <f>E387*D390</f>
        <v>71.400000000000006</v>
      </c>
      <c r="F390" s="63"/>
      <c r="G390" s="63"/>
      <c r="H390" s="63"/>
      <c r="I390" s="63"/>
      <c r="J390" s="63"/>
      <c r="K390" s="63"/>
      <c r="L390" s="63"/>
    </row>
    <row r="391" spans="1:12" x14ac:dyDescent="0.25">
      <c r="A391" s="151"/>
      <c r="B391" s="62" t="s">
        <v>172</v>
      </c>
      <c r="C391" s="131" t="s">
        <v>20</v>
      </c>
      <c r="D391" s="131">
        <v>1.05</v>
      </c>
      <c r="E391" s="131">
        <f>E387*D391</f>
        <v>71.400000000000006</v>
      </c>
      <c r="F391" s="63"/>
      <c r="G391" s="63"/>
      <c r="H391" s="63"/>
      <c r="I391" s="63"/>
      <c r="J391" s="63"/>
      <c r="K391" s="63"/>
      <c r="L391" s="63"/>
    </row>
    <row r="392" spans="1:12" x14ac:dyDescent="0.25">
      <c r="A392" s="151"/>
      <c r="B392" s="62" t="s">
        <v>174</v>
      </c>
      <c r="C392" s="131" t="s">
        <v>21</v>
      </c>
      <c r="D392" s="131">
        <v>8</v>
      </c>
      <c r="E392" s="131">
        <f>D392*E387</f>
        <v>544</v>
      </c>
      <c r="F392" s="63"/>
      <c r="G392" s="63"/>
      <c r="H392" s="63"/>
      <c r="I392" s="63"/>
      <c r="J392" s="63"/>
      <c r="K392" s="63"/>
      <c r="L392" s="63"/>
    </row>
    <row r="393" spans="1:12" x14ac:dyDescent="0.25">
      <c r="A393" s="151"/>
      <c r="B393" s="62" t="s">
        <v>234</v>
      </c>
      <c r="C393" s="131" t="s">
        <v>21</v>
      </c>
      <c r="D393" s="131"/>
      <c r="E393" s="131">
        <v>7</v>
      </c>
      <c r="F393" s="63"/>
      <c r="G393" s="63"/>
      <c r="H393" s="63"/>
      <c r="I393" s="63"/>
      <c r="J393" s="63"/>
      <c r="K393" s="63"/>
      <c r="L393" s="63"/>
    </row>
    <row r="394" spans="1:12" x14ac:dyDescent="0.25">
      <c r="A394" s="152"/>
      <c r="B394" s="62" t="s">
        <v>17</v>
      </c>
      <c r="C394" s="131" t="s">
        <v>16</v>
      </c>
      <c r="D394" s="131">
        <v>0.51</v>
      </c>
      <c r="E394" s="131">
        <f>E387*D394</f>
        <v>34.68</v>
      </c>
      <c r="F394" s="63"/>
      <c r="G394" s="63"/>
      <c r="H394" s="63"/>
      <c r="I394" s="63"/>
      <c r="J394" s="63"/>
      <c r="K394" s="63"/>
      <c r="L394" s="63"/>
    </row>
    <row r="395" spans="1:12" ht="25.5" x14ac:dyDescent="0.25">
      <c r="A395" s="150">
        <v>6</v>
      </c>
      <c r="B395" s="60" t="s">
        <v>398</v>
      </c>
      <c r="C395" s="129" t="s">
        <v>19</v>
      </c>
      <c r="D395" s="129"/>
      <c r="E395" s="129">
        <v>20.3</v>
      </c>
      <c r="F395" s="61"/>
      <c r="G395" s="61"/>
      <c r="H395" s="61"/>
      <c r="I395" s="61"/>
      <c r="J395" s="61"/>
      <c r="K395" s="61"/>
      <c r="L395" s="61"/>
    </row>
    <row r="396" spans="1:12" x14ac:dyDescent="0.25">
      <c r="A396" s="151"/>
      <c r="B396" s="62" t="s">
        <v>15</v>
      </c>
      <c r="C396" s="131" t="s">
        <v>16</v>
      </c>
      <c r="D396" s="131">
        <v>1</v>
      </c>
      <c r="E396" s="131">
        <f>E395</f>
        <v>20.3</v>
      </c>
      <c r="F396" s="63"/>
      <c r="G396" s="63"/>
      <c r="H396" s="63"/>
      <c r="I396" s="63"/>
      <c r="J396" s="63"/>
      <c r="K396" s="63"/>
      <c r="L396" s="63"/>
    </row>
    <row r="397" spans="1:12" x14ac:dyDescent="0.25">
      <c r="A397" s="151"/>
      <c r="B397" s="62" t="s">
        <v>177</v>
      </c>
      <c r="C397" s="131" t="s">
        <v>20</v>
      </c>
      <c r="D397" s="131">
        <v>0.6</v>
      </c>
      <c r="E397" s="131">
        <f>E395*D397</f>
        <v>12.18</v>
      </c>
      <c r="F397" s="63"/>
      <c r="G397" s="63"/>
      <c r="H397" s="63"/>
      <c r="I397" s="63"/>
      <c r="J397" s="63"/>
      <c r="K397" s="63"/>
      <c r="L397" s="63"/>
    </row>
    <row r="398" spans="1:12" x14ac:dyDescent="0.25">
      <c r="A398" s="151"/>
      <c r="B398" s="62" t="s">
        <v>174</v>
      </c>
      <c r="C398" s="131" t="s">
        <v>21</v>
      </c>
      <c r="D398" s="131">
        <v>4</v>
      </c>
      <c r="E398" s="131">
        <f>D398*E395</f>
        <v>81.2</v>
      </c>
      <c r="F398" s="63"/>
      <c r="G398" s="63"/>
      <c r="H398" s="63"/>
      <c r="I398" s="63"/>
      <c r="J398" s="63"/>
      <c r="K398" s="63"/>
      <c r="L398" s="63"/>
    </row>
    <row r="399" spans="1:12" x14ac:dyDescent="0.25">
      <c r="A399" s="151"/>
      <c r="B399" s="62" t="s">
        <v>178</v>
      </c>
      <c r="C399" s="131" t="s">
        <v>21</v>
      </c>
      <c r="D399" s="131"/>
      <c r="E399" s="131">
        <v>2</v>
      </c>
      <c r="F399" s="63"/>
      <c r="G399" s="63"/>
      <c r="H399" s="63"/>
      <c r="I399" s="63"/>
      <c r="J399" s="63"/>
      <c r="K399" s="63"/>
      <c r="L399" s="63"/>
    </row>
    <row r="400" spans="1:12" x14ac:dyDescent="0.25">
      <c r="A400" s="152"/>
      <c r="B400" s="62" t="s">
        <v>17</v>
      </c>
      <c r="C400" s="131" t="s">
        <v>16</v>
      </c>
      <c r="D400" s="131">
        <v>0.51</v>
      </c>
      <c r="E400" s="131">
        <f>D400*E395</f>
        <v>10.353</v>
      </c>
      <c r="F400" s="63"/>
      <c r="G400" s="63"/>
      <c r="H400" s="63"/>
      <c r="I400" s="63"/>
      <c r="J400" s="63"/>
      <c r="K400" s="63"/>
      <c r="L400" s="63"/>
    </row>
    <row r="401" spans="1:12" ht="25.5" x14ac:dyDescent="0.25">
      <c r="A401" s="149">
        <v>7</v>
      </c>
      <c r="B401" s="60" t="s">
        <v>305</v>
      </c>
      <c r="C401" s="129" t="s">
        <v>19</v>
      </c>
      <c r="D401" s="129"/>
      <c r="E401" s="129">
        <f>E403+E404</f>
        <v>15.6</v>
      </c>
      <c r="F401" s="61"/>
      <c r="G401" s="61"/>
      <c r="H401" s="61"/>
      <c r="I401" s="61"/>
      <c r="J401" s="61"/>
      <c r="K401" s="61"/>
      <c r="L401" s="61"/>
    </row>
    <row r="402" spans="1:12" x14ac:dyDescent="0.25">
      <c r="A402" s="149"/>
      <c r="B402" s="62" t="s">
        <v>15</v>
      </c>
      <c r="C402" s="131" t="s">
        <v>16</v>
      </c>
      <c r="D402" s="131">
        <v>1</v>
      </c>
      <c r="E402" s="131">
        <f>E401</f>
        <v>15.6</v>
      </c>
      <c r="F402" s="63"/>
      <c r="G402" s="63"/>
      <c r="H402" s="63"/>
      <c r="I402" s="63"/>
      <c r="J402" s="63"/>
      <c r="K402" s="63"/>
      <c r="L402" s="63"/>
    </row>
    <row r="403" spans="1:12" ht="25.5" x14ac:dyDescent="0.25">
      <c r="A403" s="149"/>
      <c r="B403" s="64" t="s">
        <v>284</v>
      </c>
      <c r="C403" s="131" t="s">
        <v>19</v>
      </c>
      <c r="D403" s="131"/>
      <c r="E403" s="131">
        <v>7.6</v>
      </c>
      <c r="F403" s="63"/>
      <c r="G403" s="63"/>
      <c r="H403" s="63"/>
      <c r="I403" s="63"/>
      <c r="J403" s="63"/>
      <c r="K403" s="63"/>
      <c r="L403" s="63"/>
    </row>
    <row r="404" spans="1:12" ht="25.5" x14ac:dyDescent="0.25">
      <c r="A404" s="149"/>
      <c r="B404" s="64" t="s">
        <v>396</v>
      </c>
      <c r="C404" s="131" t="s">
        <v>19</v>
      </c>
      <c r="D404" s="131"/>
      <c r="E404" s="131">
        <v>8</v>
      </c>
      <c r="F404" s="63"/>
      <c r="G404" s="63"/>
      <c r="H404" s="63"/>
      <c r="I404" s="63"/>
      <c r="J404" s="63"/>
      <c r="K404" s="63"/>
      <c r="L404" s="63"/>
    </row>
    <row r="405" spans="1:12" x14ac:dyDescent="0.25">
      <c r="A405" s="149"/>
      <c r="B405" s="62" t="s">
        <v>175</v>
      </c>
      <c r="C405" s="131" t="s">
        <v>21</v>
      </c>
      <c r="D405" s="131"/>
      <c r="E405" s="131">
        <v>2</v>
      </c>
      <c r="F405" s="63"/>
      <c r="G405" s="63"/>
      <c r="H405" s="63"/>
      <c r="I405" s="63"/>
      <c r="J405" s="63"/>
      <c r="K405" s="63"/>
      <c r="L405" s="63"/>
    </row>
    <row r="406" spans="1:12" x14ac:dyDescent="0.25">
      <c r="A406" s="149"/>
      <c r="B406" s="62" t="s">
        <v>176</v>
      </c>
      <c r="C406" s="131" t="s">
        <v>21</v>
      </c>
      <c r="D406" s="131"/>
      <c r="E406" s="131">
        <v>2</v>
      </c>
      <c r="F406" s="63"/>
      <c r="G406" s="63"/>
      <c r="H406" s="63"/>
      <c r="I406" s="63"/>
      <c r="J406" s="63"/>
      <c r="K406" s="63"/>
      <c r="L406" s="63"/>
    </row>
    <row r="407" spans="1:12" x14ac:dyDescent="0.25">
      <c r="A407" s="149"/>
      <c r="B407" s="62" t="s">
        <v>17</v>
      </c>
      <c r="C407" s="131" t="s">
        <v>16</v>
      </c>
      <c r="D407" s="131">
        <v>1</v>
      </c>
      <c r="E407" s="131">
        <f>D407*E401</f>
        <v>15.6</v>
      </c>
      <c r="F407" s="63"/>
      <c r="G407" s="63"/>
      <c r="H407" s="63"/>
      <c r="I407" s="63"/>
      <c r="J407" s="63"/>
      <c r="K407" s="63"/>
      <c r="L407" s="63"/>
    </row>
    <row r="408" spans="1:12" x14ac:dyDescent="0.25">
      <c r="A408" s="154" t="s">
        <v>301</v>
      </c>
      <c r="B408" s="154"/>
      <c r="C408" s="154"/>
      <c r="D408" s="154"/>
      <c r="E408" s="154"/>
      <c r="F408" s="154"/>
      <c r="G408" s="154"/>
      <c r="H408" s="154"/>
      <c r="I408" s="154"/>
      <c r="J408" s="154"/>
      <c r="K408" s="154"/>
      <c r="L408" s="154"/>
    </row>
    <row r="409" spans="1:12" ht="25.5" x14ac:dyDescent="0.25">
      <c r="A409" s="149">
        <v>1</v>
      </c>
      <c r="B409" s="60" t="s">
        <v>386</v>
      </c>
      <c r="C409" s="94" t="s">
        <v>13</v>
      </c>
      <c r="D409" s="94"/>
      <c r="E409" s="94">
        <v>22.3</v>
      </c>
      <c r="F409" s="95"/>
      <c r="G409" s="95"/>
      <c r="H409" s="95"/>
      <c r="I409" s="95"/>
      <c r="J409" s="95"/>
      <c r="K409" s="95"/>
      <c r="L409" s="95"/>
    </row>
    <row r="410" spans="1:12" x14ac:dyDescent="0.25">
      <c r="A410" s="149"/>
      <c r="B410" s="62" t="s">
        <v>15</v>
      </c>
      <c r="C410" s="131" t="s">
        <v>16</v>
      </c>
      <c r="D410" s="131">
        <v>1</v>
      </c>
      <c r="E410" s="131">
        <f>E409*D410</f>
        <v>22.3</v>
      </c>
      <c r="F410" s="63"/>
      <c r="G410" s="63"/>
      <c r="H410" s="63"/>
      <c r="I410" s="63"/>
      <c r="J410" s="63"/>
      <c r="K410" s="63"/>
      <c r="L410" s="63"/>
    </row>
    <row r="411" spans="1:12" x14ac:dyDescent="0.25">
      <c r="A411" s="149"/>
      <c r="B411" s="62" t="s">
        <v>387</v>
      </c>
      <c r="C411" s="131" t="s">
        <v>23</v>
      </c>
      <c r="D411" s="131">
        <v>0.8</v>
      </c>
      <c r="E411" s="131">
        <f>D411*E409</f>
        <v>17.84</v>
      </c>
      <c r="F411" s="63"/>
      <c r="G411" s="63"/>
      <c r="H411" s="63"/>
      <c r="I411" s="63"/>
      <c r="J411" s="63"/>
      <c r="K411" s="63"/>
      <c r="L411" s="63"/>
    </row>
    <row r="412" spans="1:12" x14ac:dyDescent="0.25">
      <c r="A412" s="149"/>
      <c r="B412" s="62" t="s">
        <v>17</v>
      </c>
      <c r="C412" s="131" t="s">
        <v>16</v>
      </c>
      <c r="D412" s="131">
        <v>0.51</v>
      </c>
      <c r="E412" s="131">
        <f>D412*E409</f>
        <v>11.373000000000001</v>
      </c>
      <c r="F412" s="131"/>
      <c r="G412" s="63"/>
      <c r="H412" s="63"/>
      <c r="I412" s="63"/>
      <c r="J412" s="63"/>
      <c r="K412" s="63"/>
      <c r="L412" s="63"/>
    </row>
    <row r="413" spans="1:12" ht="25.5" x14ac:dyDescent="0.25">
      <c r="A413" s="149">
        <v>2</v>
      </c>
      <c r="B413" s="60" t="s">
        <v>314</v>
      </c>
      <c r="C413" s="94" t="s">
        <v>13</v>
      </c>
      <c r="D413" s="94"/>
      <c r="E413" s="94">
        <v>42.3</v>
      </c>
      <c r="F413" s="95"/>
      <c r="G413" s="95"/>
      <c r="H413" s="95"/>
      <c r="I413" s="95"/>
      <c r="J413" s="95"/>
      <c r="K413" s="95"/>
      <c r="L413" s="95"/>
    </row>
    <row r="414" spans="1:12" x14ac:dyDescent="0.25">
      <c r="A414" s="149"/>
      <c r="B414" s="62" t="s">
        <v>15</v>
      </c>
      <c r="C414" s="131" t="s">
        <v>16</v>
      </c>
      <c r="D414" s="131">
        <v>1</v>
      </c>
      <c r="E414" s="131">
        <f>E413*D414</f>
        <v>42.3</v>
      </c>
      <c r="F414" s="63"/>
      <c r="G414" s="63"/>
      <c r="H414" s="63"/>
      <c r="I414" s="63"/>
      <c r="J414" s="63"/>
      <c r="K414" s="63"/>
      <c r="L414" s="63"/>
    </row>
    <row r="415" spans="1:12" x14ac:dyDescent="0.25">
      <c r="A415" s="149"/>
      <c r="B415" s="62" t="s">
        <v>400</v>
      </c>
      <c r="C415" s="131" t="s">
        <v>20</v>
      </c>
      <c r="D415" s="131">
        <v>1.05</v>
      </c>
      <c r="E415" s="131">
        <f>E413*D415</f>
        <v>44.414999999999999</v>
      </c>
      <c r="F415" s="63"/>
      <c r="G415" s="63"/>
      <c r="H415" s="63"/>
      <c r="I415" s="63"/>
      <c r="J415" s="63"/>
      <c r="K415" s="63"/>
      <c r="L415" s="63"/>
    </row>
    <row r="416" spans="1:12" x14ac:dyDescent="0.25">
      <c r="A416" s="149"/>
      <c r="B416" s="62" t="s">
        <v>24</v>
      </c>
      <c r="C416" s="131" t="s">
        <v>14</v>
      </c>
      <c r="D416" s="131">
        <v>3.2000000000000001E-2</v>
      </c>
      <c r="E416" s="131">
        <f>D416*E413</f>
        <v>1.3535999999999999</v>
      </c>
      <c r="F416" s="63"/>
      <c r="G416" s="63"/>
      <c r="H416" s="63"/>
      <c r="I416" s="63"/>
      <c r="J416" s="63"/>
      <c r="K416" s="63"/>
      <c r="L416" s="63"/>
    </row>
    <row r="417" spans="1:12" x14ac:dyDescent="0.25">
      <c r="A417" s="149"/>
      <c r="B417" s="62" t="s">
        <v>17</v>
      </c>
      <c r="C417" s="131" t="s">
        <v>16</v>
      </c>
      <c r="D417" s="131">
        <v>0.51</v>
      </c>
      <c r="E417" s="131">
        <f>D417*E413</f>
        <v>21.573</v>
      </c>
      <c r="F417" s="131"/>
      <c r="G417" s="63"/>
      <c r="H417" s="63"/>
      <c r="I417" s="63"/>
      <c r="J417" s="63"/>
      <c r="K417" s="63"/>
      <c r="L417" s="63"/>
    </row>
    <row r="418" spans="1:12" ht="38.25" x14ac:dyDescent="0.25">
      <c r="A418" s="155">
        <v>3</v>
      </c>
      <c r="B418" s="60" t="s">
        <v>313</v>
      </c>
      <c r="C418" s="129" t="s">
        <v>19</v>
      </c>
      <c r="D418" s="129"/>
      <c r="E418" s="129">
        <v>8.1999999999999993</v>
      </c>
      <c r="F418" s="61"/>
      <c r="G418" s="61"/>
      <c r="H418" s="61"/>
      <c r="I418" s="61"/>
      <c r="J418" s="61"/>
      <c r="K418" s="61"/>
      <c r="L418" s="61"/>
    </row>
    <row r="419" spans="1:12" x14ac:dyDescent="0.25">
      <c r="A419" s="156"/>
      <c r="B419" s="62" t="s">
        <v>15</v>
      </c>
      <c r="C419" s="131" t="s">
        <v>16</v>
      </c>
      <c r="D419" s="131">
        <v>1</v>
      </c>
      <c r="E419" s="131">
        <f>E418*D419</f>
        <v>8.1999999999999993</v>
      </c>
      <c r="F419" s="63"/>
      <c r="G419" s="63"/>
      <c r="H419" s="63"/>
      <c r="I419" s="63"/>
      <c r="J419" s="63"/>
      <c r="K419" s="63"/>
      <c r="L419" s="63"/>
    </row>
    <row r="420" spans="1:12" x14ac:dyDescent="0.25">
      <c r="A420" s="156"/>
      <c r="B420" s="62" t="s">
        <v>400</v>
      </c>
      <c r="C420" s="131" t="s">
        <v>20</v>
      </c>
      <c r="D420" s="131">
        <v>0.3</v>
      </c>
      <c r="E420" s="131">
        <f>E418*D420</f>
        <v>2.4599999999999995</v>
      </c>
      <c r="F420" s="63"/>
      <c r="G420" s="63"/>
      <c r="H420" s="63"/>
      <c r="I420" s="63"/>
      <c r="J420" s="63"/>
      <c r="K420" s="63"/>
      <c r="L420" s="63"/>
    </row>
    <row r="421" spans="1:12" x14ac:dyDescent="0.25">
      <c r="A421" s="156"/>
      <c r="B421" s="62" t="s">
        <v>24</v>
      </c>
      <c r="C421" s="131" t="s">
        <v>14</v>
      </c>
      <c r="D421" s="131">
        <v>1.2E-2</v>
      </c>
      <c r="E421" s="131">
        <f>D421*E418</f>
        <v>9.8399999999999987E-2</v>
      </c>
      <c r="F421" s="63"/>
      <c r="G421" s="63"/>
      <c r="H421" s="63"/>
      <c r="I421" s="63"/>
      <c r="J421" s="63"/>
      <c r="K421" s="63"/>
      <c r="L421" s="63"/>
    </row>
    <row r="422" spans="1:12" x14ac:dyDescent="0.25">
      <c r="A422" s="157"/>
      <c r="B422" s="62" t="s">
        <v>17</v>
      </c>
      <c r="C422" s="131" t="s">
        <v>16</v>
      </c>
      <c r="D422" s="131">
        <v>0.31</v>
      </c>
      <c r="E422" s="131">
        <f>E418*D422</f>
        <v>2.5419999999999998</v>
      </c>
      <c r="F422" s="131"/>
      <c r="G422" s="63"/>
      <c r="H422" s="63"/>
      <c r="I422" s="63"/>
      <c r="J422" s="63"/>
      <c r="K422" s="63"/>
      <c r="L422" s="63"/>
    </row>
    <row r="423" spans="1:12" ht="38.25" x14ac:dyDescent="0.25">
      <c r="A423" s="158">
        <v>4</v>
      </c>
      <c r="B423" s="60" t="s">
        <v>312</v>
      </c>
      <c r="C423" s="129" t="s">
        <v>13</v>
      </c>
      <c r="D423" s="129"/>
      <c r="E423" s="129">
        <v>29.2</v>
      </c>
      <c r="F423" s="61"/>
      <c r="G423" s="61"/>
      <c r="H423" s="61"/>
      <c r="I423" s="61"/>
      <c r="J423" s="61"/>
      <c r="K423" s="61"/>
      <c r="L423" s="61"/>
    </row>
    <row r="424" spans="1:12" x14ac:dyDescent="0.25">
      <c r="A424" s="159"/>
      <c r="B424" s="62" t="s">
        <v>15</v>
      </c>
      <c r="C424" s="131" t="s">
        <v>16</v>
      </c>
      <c r="D424" s="131">
        <v>1</v>
      </c>
      <c r="E424" s="131">
        <f>E423*D424</f>
        <v>29.2</v>
      </c>
      <c r="F424" s="63"/>
      <c r="G424" s="63"/>
      <c r="H424" s="63"/>
      <c r="I424" s="63"/>
      <c r="J424" s="63"/>
      <c r="K424" s="63"/>
      <c r="L424" s="130"/>
    </row>
    <row r="425" spans="1:12" x14ac:dyDescent="0.25">
      <c r="A425" s="159"/>
      <c r="B425" s="62" t="s">
        <v>117</v>
      </c>
      <c r="C425" s="131" t="s">
        <v>23</v>
      </c>
      <c r="D425" s="131">
        <v>0.1</v>
      </c>
      <c r="E425" s="131">
        <f>E423*D425</f>
        <v>2.92</v>
      </c>
      <c r="F425" s="63"/>
      <c r="G425" s="63"/>
      <c r="H425" s="63"/>
      <c r="I425" s="63"/>
      <c r="J425" s="63"/>
      <c r="K425" s="63"/>
      <c r="L425" s="130"/>
    </row>
    <row r="426" spans="1:12" x14ac:dyDescent="0.25">
      <c r="A426" s="159"/>
      <c r="B426" s="62" t="s">
        <v>118</v>
      </c>
      <c r="C426" s="131" t="s">
        <v>14</v>
      </c>
      <c r="D426" s="131">
        <v>0.02</v>
      </c>
      <c r="E426" s="131">
        <f>E423*D426</f>
        <v>0.58399999999999996</v>
      </c>
      <c r="F426" s="63"/>
      <c r="G426" s="63"/>
      <c r="H426" s="63"/>
      <c r="I426" s="63"/>
      <c r="J426" s="63"/>
      <c r="K426" s="63"/>
      <c r="L426" s="130"/>
    </row>
    <row r="427" spans="1:12" x14ac:dyDescent="0.25">
      <c r="A427" s="159"/>
      <c r="B427" s="62" t="s">
        <v>151</v>
      </c>
      <c r="C427" s="131" t="s">
        <v>22</v>
      </c>
      <c r="D427" s="131">
        <v>1.2E-2</v>
      </c>
      <c r="E427" s="131">
        <f>E423*D427</f>
        <v>0.35039999999999999</v>
      </c>
      <c r="F427" s="63"/>
      <c r="G427" s="63"/>
      <c r="H427" s="63"/>
      <c r="I427" s="63"/>
      <c r="J427" s="63"/>
      <c r="K427" s="63"/>
      <c r="L427" s="130"/>
    </row>
    <row r="428" spans="1:12" x14ac:dyDescent="0.25">
      <c r="A428" s="159"/>
      <c r="B428" s="62" t="s">
        <v>237</v>
      </c>
      <c r="C428" s="131" t="s">
        <v>23</v>
      </c>
      <c r="D428" s="131">
        <v>0.15</v>
      </c>
      <c r="E428" s="131">
        <f>E423*D428</f>
        <v>4.38</v>
      </c>
      <c r="F428" s="63"/>
      <c r="G428" s="63"/>
      <c r="H428" s="63"/>
      <c r="I428" s="63"/>
      <c r="J428" s="63"/>
      <c r="K428" s="63"/>
      <c r="L428" s="130"/>
    </row>
    <row r="429" spans="1:12" x14ac:dyDescent="0.25">
      <c r="A429" s="159"/>
      <c r="B429" s="62" t="s">
        <v>150</v>
      </c>
      <c r="C429" s="131" t="s">
        <v>23</v>
      </c>
      <c r="D429" s="131">
        <v>0.55000000000000004</v>
      </c>
      <c r="E429" s="131">
        <f>E423*D429</f>
        <v>16.060000000000002</v>
      </c>
      <c r="F429" s="63"/>
      <c r="G429" s="63"/>
      <c r="H429" s="63"/>
      <c r="I429" s="63"/>
      <c r="J429" s="63"/>
      <c r="K429" s="63"/>
      <c r="L429" s="130"/>
    </row>
    <row r="430" spans="1:12" x14ac:dyDescent="0.25">
      <c r="A430" s="160"/>
      <c r="B430" s="62" t="s">
        <v>17</v>
      </c>
      <c r="C430" s="131" t="s">
        <v>16</v>
      </c>
      <c r="D430" s="131">
        <v>0.51</v>
      </c>
      <c r="E430" s="131">
        <f>E423*D430</f>
        <v>14.891999999999999</v>
      </c>
      <c r="F430" s="131"/>
      <c r="G430" s="63"/>
      <c r="H430" s="63"/>
      <c r="I430" s="63"/>
      <c r="J430" s="63"/>
      <c r="K430" s="63"/>
      <c r="L430" s="130"/>
    </row>
    <row r="431" spans="1:12" ht="25.5" x14ac:dyDescent="0.25">
      <c r="A431" s="153">
        <v>5</v>
      </c>
      <c r="B431" s="60" t="s">
        <v>311</v>
      </c>
      <c r="C431" s="129" t="s">
        <v>13</v>
      </c>
      <c r="D431" s="129"/>
      <c r="E431" s="129">
        <v>52.4</v>
      </c>
      <c r="F431" s="61"/>
      <c r="G431" s="61"/>
      <c r="H431" s="61"/>
      <c r="I431" s="61"/>
      <c r="J431" s="61"/>
      <c r="K431" s="61"/>
      <c r="L431" s="61"/>
    </row>
    <row r="432" spans="1:12" ht="25.5" x14ac:dyDescent="0.25">
      <c r="A432" s="153"/>
      <c r="B432" s="64" t="s">
        <v>169</v>
      </c>
      <c r="C432" s="131" t="s">
        <v>13</v>
      </c>
      <c r="D432" s="131">
        <v>1.05</v>
      </c>
      <c r="E432" s="131">
        <f>E431*D432</f>
        <v>55.02</v>
      </c>
      <c r="F432" s="63"/>
      <c r="G432" s="63"/>
      <c r="H432" s="63"/>
      <c r="I432" s="63"/>
      <c r="J432" s="63"/>
      <c r="K432" s="63"/>
      <c r="L432" s="63"/>
    </row>
    <row r="433" spans="1:12" x14ac:dyDescent="0.25">
      <c r="A433" s="153"/>
      <c r="B433" s="64" t="s">
        <v>363</v>
      </c>
      <c r="C433" s="131" t="s">
        <v>13</v>
      </c>
      <c r="D433" s="131">
        <v>1.05</v>
      </c>
      <c r="E433" s="131">
        <f>E432*D433</f>
        <v>57.771000000000008</v>
      </c>
      <c r="F433" s="63"/>
      <c r="G433" s="63"/>
      <c r="H433" s="63"/>
      <c r="I433" s="63"/>
      <c r="J433" s="63"/>
      <c r="K433" s="63"/>
      <c r="L433" s="63"/>
    </row>
    <row r="434" spans="1:12" x14ac:dyDescent="0.25">
      <c r="A434" s="153"/>
      <c r="B434" s="62" t="s">
        <v>17</v>
      </c>
      <c r="C434" s="131" t="s">
        <v>16</v>
      </c>
      <c r="D434" s="131">
        <v>0.51</v>
      </c>
      <c r="E434" s="131">
        <f>E431*D434</f>
        <v>26.724</v>
      </c>
      <c r="F434" s="131"/>
      <c r="G434" s="63"/>
      <c r="H434" s="63"/>
      <c r="I434" s="63"/>
      <c r="J434" s="63"/>
      <c r="K434" s="63"/>
      <c r="L434" s="63"/>
    </row>
    <row r="435" spans="1:12" ht="25.5" x14ac:dyDescent="0.25">
      <c r="A435" s="153">
        <v>6</v>
      </c>
      <c r="B435" s="60" t="s">
        <v>308</v>
      </c>
      <c r="C435" s="129" t="s">
        <v>13</v>
      </c>
      <c r="D435" s="129"/>
      <c r="E435" s="129">
        <v>56.8</v>
      </c>
      <c r="F435" s="61"/>
      <c r="G435" s="61"/>
      <c r="H435" s="61"/>
      <c r="I435" s="61"/>
      <c r="J435" s="61"/>
      <c r="K435" s="61"/>
      <c r="L435" s="61"/>
    </row>
    <row r="436" spans="1:12" x14ac:dyDescent="0.25">
      <c r="A436" s="153"/>
      <c r="B436" s="62" t="s">
        <v>15</v>
      </c>
      <c r="C436" s="131" t="s">
        <v>16</v>
      </c>
      <c r="D436" s="131">
        <v>1</v>
      </c>
      <c r="E436" s="131">
        <f>E435*D436</f>
        <v>56.8</v>
      </c>
      <c r="F436" s="63"/>
      <c r="G436" s="63"/>
      <c r="H436" s="63"/>
      <c r="I436" s="63"/>
      <c r="J436" s="63"/>
      <c r="K436" s="63"/>
      <c r="L436" s="63"/>
    </row>
    <row r="437" spans="1:12" x14ac:dyDescent="0.25">
      <c r="A437" s="153"/>
      <c r="B437" s="62" t="s">
        <v>177</v>
      </c>
      <c r="C437" s="131" t="s">
        <v>20</v>
      </c>
      <c r="D437" s="131">
        <v>1.08</v>
      </c>
      <c r="E437" s="131">
        <f>E436*D437</f>
        <v>61.344000000000001</v>
      </c>
      <c r="F437" s="63"/>
      <c r="G437" s="63"/>
      <c r="H437" s="63"/>
      <c r="I437" s="63"/>
      <c r="J437" s="63"/>
      <c r="K437" s="63"/>
      <c r="L437" s="63"/>
    </row>
    <row r="438" spans="1:12" x14ac:dyDescent="0.25">
      <c r="A438" s="153"/>
      <c r="B438" s="62" t="s">
        <v>235</v>
      </c>
      <c r="C438" s="131" t="s">
        <v>20</v>
      </c>
      <c r="D438" s="131">
        <v>1.05</v>
      </c>
      <c r="E438" s="131">
        <f>E435*D438</f>
        <v>59.64</v>
      </c>
      <c r="F438" s="63"/>
      <c r="G438" s="63"/>
      <c r="H438" s="63"/>
      <c r="I438" s="63"/>
      <c r="J438" s="63"/>
      <c r="K438" s="63"/>
      <c r="L438" s="63"/>
    </row>
    <row r="439" spans="1:12" x14ac:dyDescent="0.25">
      <c r="A439" s="153"/>
      <c r="B439" s="62" t="s">
        <v>172</v>
      </c>
      <c r="C439" s="131" t="s">
        <v>20</v>
      </c>
      <c r="D439" s="131">
        <v>1.05</v>
      </c>
      <c r="E439" s="131">
        <f>E435*D439</f>
        <v>59.64</v>
      </c>
      <c r="F439" s="63"/>
      <c r="G439" s="63"/>
      <c r="H439" s="63"/>
      <c r="I439" s="63"/>
      <c r="J439" s="63"/>
      <c r="K439" s="63"/>
      <c r="L439" s="63"/>
    </row>
    <row r="440" spans="1:12" x14ac:dyDescent="0.25">
      <c r="A440" s="153"/>
      <c r="B440" s="62" t="s">
        <v>174</v>
      </c>
      <c r="C440" s="131" t="s">
        <v>21</v>
      </c>
      <c r="D440" s="131">
        <v>8</v>
      </c>
      <c r="E440" s="131">
        <f>D440*E436</f>
        <v>454.4</v>
      </c>
      <c r="F440" s="63"/>
      <c r="G440" s="63"/>
      <c r="H440" s="63"/>
      <c r="I440" s="63"/>
      <c r="J440" s="63"/>
      <c r="K440" s="63"/>
      <c r="L440" s="63"/>
    </row>
    <row r="441" spans="1:12" x14ac:dyDescent="0.25">
      <c r="A441" s="153"/>
      <c r="B441" s="62" t="s">
        <v>178</v>
      </c>
      <c r="C441" s="131" t="s">
        <v>21</v>
      </c>
      <c r="D441" s="131"/>
      <c r="E441" s="131">
        <v>5</v>
      </c>
      <c r="F441" s="63"/>
      <c r="G441" s="63"/>
      <c r="H441" s="63"/>
      <c r="I441" s="63"/>
      <c r="J441" s="63"/>
      <c r="K441" s="63"/>
      <c r="L441" s="63"/>
    </row>
    <row r="442" spans="1:12" x14ac:dyDescent="0.25">
      <c r="A442" s="153"/>
      <c r="B442" s="62" t="s">
        <v>17</v>
      </c>
      <c r="C442" s="131" t="s">
        <v>16</v>
      </c>
      <c r="D442" s="131">
        <v>0.51</v>
      </c>
      <c r="E442" s="131">
        <f>E435*D442</f>
        <v>28.968</v>
      </c>
      <c r="F442" s="63"/>
      <c r="G442" s="63"/>
      <c r="H442" s="63"/>
      <c r="I442" s="63"/>
      <c r="J442" s="63"/>
      <c r="K442" s="63"/>
      <c r="L442" s="63"/>
    </row>
    <row r="443" spans="1:12" ht="25.5" x14ac:dyDescent="0.25">
      <c r="A443" s="149">
        <v>7</v>
      </c>
      <c r="B443" s="60" t="s">
        <v>309</v>
      </c>
      <c r="C443" s="129" t="s">
        <v>19</v>
      </c>
      <c r="D443" s="129"/>
      <c r="E443" s="129">
        <f>E445+E446</f>
        <v>16.600000000000001</v>
      </c>
      <c r="F443" s="61"/>
      <c r="G443" s="61"/>
      <c r="H443" s="61"/>
      <c r="I443" s="61"/>
      <c r="J443" s="61"/>
      <c r="K443" s="61"/>
      <c r="L443" s="61"/>
    </row>
    <row r="444" spans="1:12" x14ac:dyDescent="0.25">
      <c r="A444" s="149"/>
      <c r="B444" s="62" t="s">
        <v>15</v>
      </c>
      <c r="C444" s="131" t="s">
        <v>16</v>
      </c>
      <c r="D444" s="131">
        <v>1</v>
      </c>
      <c r="E444" s="131">
        <f>E443</f>
        <v>16.600000000000001</v>
      </c>
      <c r="F444" s="63"/>
      <c r="G444" s="63"/>
      <c r="H444" s="63"/>
      <c r="I444" s="63"/>
      <c r="J444" s="63"/>
      <c r="K444" s="63"/>
      <c r="L444" s="63"/>
    </row>
    <row r="445" spans="1:12" ht="25.5" x14ac:dyDescent="0.25">
      <c r="A445" s="149"/>
      <c r="B445" s="64" t="s">
        <v>284</v>
      </c>
      <c r="C445" s="131" t="s">
        <v>19</v>
      </c>
      <c r="D445" s="131"/>
      <c r="E445" s="131">
        <v>8</v>
      </c>
      <c r="F445" s="63"/>
      <c r="G445" s="63"/>
      <c r="H445" s="63"/>
      <c r="I445" s="63"/>
      <c r="J445" s="63"/>
      <c r="K445" s="63"/>
      <c r="L445" s="63"/>
    </row>
    <row r="446" spans="1:12" ht="25.5" x14ac:dyDescent="0.25">
      <c r="A446" s="149"/>
      <c r="B446" s="64" t="s">
        <v>396</v>
      </c>
      <c r="C446" s="131" t="s">
        <v>19</v>
      </c>
      <c r="D446" s="131"/>
      <c r="E446" s="131">
        <v>8.6</v>
      </c>
      <c r="F446" s="63"/>
      <c r="G446" s="63"/>
      <c r="H446" s="63"/>
      <c r="I446" s="63"/>
      <c r="J446" s="63"/>
      <c r="K446" s="63"/>
      <c r="L446" s="63"/>
    </row>
    <row r="447" spans="1:12" x14ac:dyDescent="0.25">
      <c r="A447" s="149"/>
      <c r="B447" s="62" t="s">
        <v>175</v>
      </c>
      <c r="C447" s="131" t="s">
        <v>21</v>
      </c>
      <c r="D447" s="131"/>
      <c r="E447" s="131">
        <v>2</v>
      </c>
      <c r="F447" s="63"/>
      <c r="G447" s="63"/>
      <c r="H447" s="63"/>
      <c r="I447" s="63"/>
      <c r="J447" s="63"/>
      <c r="K447" s="63"/>
      <c r="L447" s="63"/>
    </row>
    <row r="448" spans="1:12" x14ac:dyDescent="0.25">
      <c r="A448" s="149"/>
      <c r="B448" s="62" t="s">
        <v>176</v>
      </c>
      <c r="C448" s="131" t="s">
        <v>21</v>
      </c>
      <c r="D448" s="131"/>
      <c r="E448" s="131">
        <v>2</v>
      </c>
      <c r="F448" s="63"/>
      <c r="G448" s="63"/>
      <c r="H448" s="63"/>
      <c r="I448" s="63"/>
      <c r="J448" s="63"/>
      <c r="K448" s="63"/>
      <c r="L448" s="63"/>
    </row>
    <row r="449" spans="1:12" x14ac:dyDescent="0.25">
      <c r="A449" s="149"/>
      <c r="B449" s="62" t="s">
        <v>17</v>
      </c>
      <c r="C449" s="131" t="s">
        <v>16</v>
      </c>
      <c r="D449" s="131">
        <v>0.51</v>
      </c>
      <c r="E449" s="131">
        <f>D449*E443</f>
        <v>8.4660000000000011</v>
      </c>
      <c r="F449" s="63"/>
      <c r="G449" s="63"/>
      <c r="H449" s="63"/>
      <c r="I449" s="63"/>
      <c r="J449" s="63"/>
      <c r="K449" s="63"/>
      <c r="L449" s="63"/>
    </row>
    <row r="450" spans="1:12" ht="25.5" x14ac:dyDescent="0.25">
      <c r="A450" s="149">
        <v>8</v>
      </c>
      <c r="B450" s="60" t="s">
        <v>310</v>
      </c>
      <c r="C450" s="129" t="s">
        <v>19</v>
      </c>
      <c r="D450" s="129"/>
      <c r="E450" s="129">
        <v>12.9</v>
      </c>
      <c r="F450" s="61"/>
      <c r="G450" s="61"/>
      <c r="H450" s="61"/>
      <c r="I450" s="61"/>
      <c r="J450" s="61"/>
      <c r="K450" s="61"/>
      <c r="L450" s="61"/>
    </row>
    <row r="451" spans="1:12" x14ac:dyDescent="0.25">
      <c r="A451" s="149"/>
      <c r="B451" s="62" t="s">
        <v>15</v>
      </c>
      <c r="C451" s="131" t="s">
        <v>16</v>
      </c>
      <c r="D451" s="131">
        <v>1</v>
      </c>
      <c r="E451" s="131">
        <f>E450</f>
        <v>12.9</v>
      </c>
      <c r="F451" s="63"/>
      <c r="G451" s="63"/>
      <c r="H451" s="63"/>
      <c r="I451" s="63"/>
      <c r="J451" s="63"/>
      <c r="K451" s="63"/>
      <c r="L451" s="63"/>
    </row>
    <row r="452" spans="1:12" x14ac:dyDescent="0.25">
      <c r="A452" s="149"/>
      <c r="B452" s="62" t="s">
        <v>177</v>
      </c>
      <c r="C452" s="131" t="s">
        <v>20</v>
      </c>
      <c r="D452" s="131">
        <v>0.6</v>
      </c>
      <c r="E452" s="131">
        <f>E450*D452</f>
        <v>7.74</v>
      </c>
      <c r="F452" s="63"/>
      <c r="G452" s="63"/>
      <c r="H452" s="63"/>
      <c r="I452" s="63"/>
      <c r="J452" s="63"/>
      <c r="K452" s="63"/>
      <c r="L452" s="63"/>
    </row>
    <row r="453" spans="1:12" x14ac:dyDescent="0.25">
      <c r="A453" s="149"/>
      <c r="B453" s="62" t="s">
        <v>174</v>
      </c>
      <c r="C453" s="131" t="s">
        <v>21</v>
      </c>
      <c r="D453" s="131">
        <v>4</v>
      </c>
      <c r="E453" s="131">
        <f>D453*E450</f>
        <v>51.6</v>
      </c>
      <c r="F453" s="63"/>
      <c r="G453" s="63"/>
      <c r="H453" s="63"/>
      <c r="I453" s="63"/>
      <c r="J453" s="63"/>
      <c r="K453" s="63"/>
      <c r="L453" s="63"/>
    </row>
    <row r="454" spans="1:12" x14ac:dyDescent="0.25">
      <c r="A454" s="149"/>
      <c r="B454" s="62" t="s">
        <v>178</v>
      </c>
      <c r="C454" s="131" t="s">
        <v>21</v>
      </c>
      <c r="D454" s="131"/>
      <c r="E454" s="131">
        <v>2</v>
      </c>
      <c r="F454" s="63"/>
      <c r="G454" s="63"/>
      <c r="H454" s="63"/>
      <c r="I454" s="63"/>
      <c r="J454" s="63"/>
      <c r="K454" s="63"/>
      <c r="L454" s="63"/>
    </row>
    <row r="455" spans="1:12" x14ac:dyDescent="0.25">
      <c r="A455" s="149"/>
      <c r="B455" s="62" t="s">
        <v>17</v>
      </c>
      <c r="C455" s="131" t="s">
        <v>16</v>
      </c>
      <c r="D455" s="131">
        <v>0.51</v>
      </c>
      <c r="E455" s="131">
        <f>D455*E450</f>
        <v>6.5790000000000006</v>
      </c>
      <c r="F455" s="63"/>
      <c r="G455" s="63"/>
      <c r="H455" s="63"/>
      <c r="I455" s="63"/>
      <c r="J455" s="63"/>
      <c r="K455" s="63"/>
      <c r="L455" s="63"/>
    </row>
    <row r="456" spans="1:12" x14ac:dyDescent="0.25">
      <c r="A456" s="3"/>
      <c r="B456" s="11" t="s">
        <v>7</v>
      </c>
      <c r="C456" s="12"/>
      <c r="D456" s="13"/>
      <c r="E456" s="14"/>
      <c r="F456" s="15"/>
      <c r="G456" s="15">
        <f>SUM(G9:G455)</f>
        <v>0</v>
      </c>
      <c r="H456" s="15"/>
      <c r="I456" s="15"/>
      <c r="J456" s="15"/>
      <c r="K456" s="15"/>
      <c r="L456" s="15">
        <f>SUM(L9:L455)</f>
        <v>0</v>
      </c>
    </row>
    <row r="457" spans="1:12" x14ac:dyDescent="0.25">
      <c r="A457" s="3"/>
      <c r="B457" s="6" t="s">
        <v>25</v>
      </c>
      <c r="C457" s="16">
        <v>0.05</v>
      </c>
      <c r="D457" s="13"/>
      <c r="E457" s="14"/>
      <c r="F457" s="15"/>
      <c r="G457" s="15"/>
      <c r="H457" s="15"/>
      <c r="I457" s="15"/>
      <c r="J457" s="15"/>
      <c r="K457" s="15"/>
      <c r="L457" s="7">
        <f>G456*C457</f>
        <v>0</v>
      </c>
    </row>
    <row r="458" spans="1:12" x14ac:dyDescent="0.25">
      <c r="A458" s="3"/>
      <c r="B458" s="17" t="s">
        <v>7</v>
      </c>
      <c r="C458" s="16"/>
      <c r="D458" s="13"/>
      <c r="E458" s="14"/>
      <c r="F458" s="15"/>
      <c r="G458" s="15"/>
      <c r="H458" s="15"/>
      <c r="I458" s="15"/>
      <c r="J458" s="15"/>
      <c r="K458" s="15"/>
      <c r="L458" s="7">
        <f>L457+L456</f>
        <v>0</v>
      </c>
    </row>
    <row r="459" spans="1:12" x14ac:dyDescent="0.25">
      <c r="A459" s="3"/>
      <c r="B459" s="18" t="s">
        <v>26</v>
      </c>
      <c r="C459" s="19">
        <v>0.1</v>
      </c>
      <c r="D459" s="13"/>
      <c r="E459" s="14"/>
      <c r="F459" s="15"/>
      <c r="G459" s="15"/>
      <c r="H459" s="15"/>
      <c r="I459" s="15"/>
      <c r="J459" s="15"/>
      <c r="K459" s="15"/>
      <c r="L459" s="7">
        <f>L458*C459</f>
        <v>0</v>
      </c>
    </row>
    <row r="460" spans="1:12" x14ac:dyDescent="0.25">
      <c r="A460" s="3"/>
      <c r="B460" s="17" t="s">
        <v>7</v>
      </c>
      <c r="C460" s="19"/>
      <c r="D460" s="13"/>
      <c r="E460" s="14"/>
      <c r="F460" s="15"/>
      <c r="G460" s="15"/>
      <c r="H460" s="15"/>
      <c r="I460" s="15"/>
      <c r="J460" s="15"/>
      <c r="K460" s="15"/>
      <c r="L460" s="7">
        <f>L459+L458</f>
        <v>0</v>
      </c>
    </row>
    <row r="461" spans="1:12" x14ac:dyDescent="0.25">
      <c r="A461" s="3"/>
      <c r="B461" s="20" t="s">
        <v>27</v>
      </c>
      <c r="C461" s="16">
        <v>0.08</v>
      </c>
      <c r="D461" s="6"/>
      <c r="E461" s="21"/>
      <c r="F461" s="20"/>
      <c r="G461" s="22"/>
      <c r="H461" s="22"/>
      <c r="I461" s="22"/>
      <c r="J461" s="22"/>
      <c r="K461" s="22"/>
      <c r="L461" s="23">
        <f>L460*C461</f>
        <v>0</v>
      </c>
    </row>
    <row r="462" spans="1:12" x14ac:dyDescent="0.25">
      <c r="A462" s="3"/>
      <c r="B462" s="17" t="s">
        <v>7</v>
      </c>
      <c r="C462" s="24"/>
      <c r="D462" s="24"/>
      <c r="E462" s="24"/>
      <c r="F462" s="24"/>
      <c r="G462" s="25"/>
      <c r="H462" s="25"/>
      <c r="I462" s="25"/>
      <c r="J462" s="25"/>
      <c r="K462" s="25"/>
      <c r="L462" s="8">
        <f>SUM(L460:L461)</f>
        <v>0</v>
      </c>
    </row>
    <row r="463" spans="1:12" x14ac:dyDescent="0.25">
      <c r="A463" s="3"/>
      <c r="B463" s="26" t="s">
        <v>28</v>
      </c>
      <c r="C463" s="27">
        <v>0.05</v>
      </c>
      <c r="D463" s="28"/>
      <c r="E463" s="28"/>
      <c r="F463" s="28"/>
      <c r="G463" s="28"/>
      <c r="H463" s="28"/>
      <c r="I463" s="28"/>
      <c r="J463" s="28"/>
      <c r="K463" s="28"/>
      <c r="L463" s="8">
        <f>L462*C463</f>
        <v>0</v>
      </c>
    </row>
    <row r="464" spans="1:12" x14ac:dyDescent="0.25">
      <c r="A464" s="3"/>
      <c r="B464" s="17" t="s">
        <v>7</v>
      </c>
      <c r="C464" s="29"/>
      <c r="D464" s="28"/>
      <c r="E464" s="28"/>
      <c r="F464" s="28"/>
      <c r="G464" s="28"/>
      <c r="H464" s="28"/>
      <c r="I464" s="28"/>
      <c r="J464" s="28"/>
      <c r="K464" s="28"/>
      <c r="L464" s="8">
        <f>SUM(L462:L463)</f>
        <v>0</v>
      </c>
    </row>
    <row r="465" spans="1:12" x14ac:dyDescent="0.25">
      <c r="A465" s="3"/>
      <c r="B465" s="26" t="s">
        <v>29</v>
      </c>
      <c r="C465" s="27">
        <v>0.18</v>
      </c>
      <c r="D465" s="28"/>
      <c r="E465" s="28"/>
      <c r="F465" s="28"/>
      <c r="G465" s="28"/>
      <c r="H465" s="28"/>
      <c r="I465" s="28"/>
      <c r="J465" s="28"/>
      <c r="K465" s="28"/>
      <c r="L465" s="8">
        <f>L464*C465</f>
        <v>0</v>
      </c>
    </row>
    <row r="466" spans="1:12" x14ac:dyDescent="0.25">
      <c r="A466" s="3"/>
      <c r="B466" s="28" t="s">
        <v>30</v>
      </c>
      <c r="C466" s="28"/>
      <c r="D466" s="28"/>
      <c r="E466" s="28"/>
      <c r="F466" s="28"/>
      <c r="G466" s="28"/>
      <c r="H466" s="28"/>
      <c r="I466" s="28"/>
      <c r="J466" s="28"/>
      <c r="K466" s="28"/>
      <c r="L466" s="30">
        <f>L465+L464</f>
        <v>0</v>
      </c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3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3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3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3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3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3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3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3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3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3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3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3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3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3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5">
      <c r="A680" s="3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5">
      <c r="A681" s="3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5">
      <c r="A682" s="3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5">
      <c r="A683" s="3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5">
      <c r="A684" s="3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5">
      <c r="A685" s="3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5">
      <c r="A686" s="3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5">
      <c r="A687" s="3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5">
      <c r="A688" s="3"/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5">
      <c r="A689" s="3"/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5">
      <c r="A690" s="3"/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5">
      <c r="A691" s="3"/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5">
      <c r="A692" s="3"/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5">
      <c r="A693" s="3"/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5">
      <c r="A694" s="3"/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5">
      <c r="A695" s="3"/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5">
      <c r="A696" s="3"/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5">
      <c r="A697" s="3"/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5">
      <c r="A698" s="3"/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5">
      <c r="A699" s="3"/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5">
      <c r="A700" s="3"/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5">
      <c r="A701" s="3"/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5">
      <c r="A702" s="3"/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5">
      <c r="A703" s="3"/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5">
      <c r="A704" s="3"/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5">
      <c r="A705" s="3"/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5">
      <c r="A706" s="3"/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5">
      <c r="A707" s="3"/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5">
      <c r="A708" s="3"/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5">
      <c r="A709" s="3"/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5">
      <c r="A710" s="3"/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5">
      <c r="A711" s="3"/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5">
      <c r="A712" s="3"/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5">
      <c r="A713" s="3"/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5">
      <c r="A714" s="3"/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5">
      <c r="A715" s="3"/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5">
      <c r="A716" s="3"/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5">
      <c r="A717" s="3"/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5">
      <c r="A718" s="3"/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5">
      <c r="A719" s="3"/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5">
      <c r="A720" s="3"/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5">
      <c r="A721" s="3"/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5">
      <c r="A722" s="3"/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5">
      <c r="A723" s="3"/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5">
      <c r="A724" s="3"/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5">
      <c r="A725" s="3"/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5">
      <c r="A726" s="3"/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5">
      <c r="A727" s="3"/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5">
      <c r="A728" s="3"/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5">
      <c r="A729" s="3"/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5">
      <c r="A730" s="3"/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5">
      <c r="A731" s="3"/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5">
      <c r="A732" s="3"/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5">
      <c r="A733" s="3"/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5">
      <c r="A734" s="3"/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5">
      <c r="A735" s="3"/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5">
      <c r="A736" s="3"/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5">
      <c r="A737" s="3"/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5">
      <c r="A738" s="3"/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5">
      <c r="A739" s="3"/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5">
      <c r="A740" s="3"/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5">
      <c r="A741" s="3"/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5">
      <c r="A742" s="3"/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5">
      <c r="A743" s="3"/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5">
      <c r="A744" s="3"/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5">
      <c r="A745" s="3"/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5">
      <c r="A746" s="3"/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5">
      <c r="A747" s="3"/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5">
      <c r="A748" s="3"/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5">
      <c r="A749" s="3"/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5">
      <c r="A750" s="3"/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5">
      <c r="A751" s="3"/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5">
      <c r="A752" s="3"/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5">
      <c r="A753" s="3"/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5">
      <c r="A754" s="3"/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5">
      <c r="A755" s="3"/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5">
      <c r="A756" s="3"/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5">
      <c r="A757" s="3"/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5">
      <c r="A758" s="3"/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5">
      <c r="A759" s="3"/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5">
      <c r="A760" s="3"/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5">
      <c r="A761" s="3"/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5">
      <c r="A762" s="3"/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5">
      <c r="A763" s="3"/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5">
      <c r="A764" s="3"/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5">
      <c r="A765" s="3"/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5">
      <c r="A766" s="3"/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5">
      <c r="A767" s="3"/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5">
      <c r="A768" s="3"/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5">
      <c r="A769" s="3"/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5">
      <c r="A770" s="3"/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5">
      <c r="A771" s="3"/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5">
      <c r="A772" s="3"/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5">
      <c r="A773" s="3"/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5">
      <c r="A774" s="3"/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5">
      <c r="A775" s="3"/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5">
      <c r="A776" s="3"/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5">
      <c r="A777" s="3"/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5">
      <c r="A778" s="3"/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x14ac:dyDescent="0.25">
      <c r="A779" s="3"/>
      <c r="B779" s="4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x14ac:dyDescent="0.25">
      <c r="A780" s="3"/>
      <c r="B780" s="4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x14ac:dyDescent="0.25">
      <c r="A781" s="3"/>
      <c r="B781" s="4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x14ac:dyDescent="0.25">
      <c r="A782" s="3"/>
      <c r="B782" s="4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x14ac:dyDescent="0.25">
      <c r="A783" s="3"/>
      <c r="B783" s="4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x14ac:dyDescent="0.25">
      <c r="A784" s="3"/>
      <c r="B784" s="4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x14ac:dyDescent="0.25">
      <c r="A785" s="3"/>
      <c r="B785" s="4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x14ac:dyDescent="0.25">
      <c r="A786" s="3"/>
      <c r="B786" s="4"/>
      <c r="C786" s="5"/>
      <c r="D786" s="5"/>
      <c r="E786" s="5"/>
      <c r="F786" s="5"/>
      <c r="G786" s="5"/>
      <c r="H786" s="5"/>
      <c r="I786" s="5"/>
      <c r="J786" s="5"/>
      <c r="K786" s="5"/>
      <c r="L786" s="5"/>
    </row>
  </sheetData>
  <autoFilter ref="B6:L466" xr:uid="{00000000-0009-0000-0000-000001000000}">
    <filterColumn colId="2" showButton="0"/>
    <filterColumn colId="4" showButton="0"/>
    <filterColumn colId="6" showButton="0"/>
    <filterColumn colId="8" showButton="0"/>
  </autoFilter>
  <mergeCells count="115">
    <mergeCell ref="B2:F2"/>
    <mergeCell ref="A10:A11"/>
    <mergeCell ref="A270:A273"/>
    <mergeCell ref="A20:A21"/>
    <mergeCell ref="D4:F4"/>
    <mergeCell ref="B6:B7"/>
    <mergeCell ref="C6:C7"/>
    <mergeCell ref="D6:E6"/>
    <mergeCell ref="F6:G6"/>
    <mergeCell ref="A16:A17"/>
    <mergeCell ref="A18:A19"/>
    <mergeCell ref="A166:A169"/>
    <mergeCell ref="A187:A189"/>
    <mergeCell ref="A153:A157"/>
    <mergeCell ref="A162:A165"/>
    <mergeCell ref="A158:A161"/>
    <mergeCell ref="A60:A64"/>
    <mergeCell ref="A101:A105"/>
    <mergeCell ref="A54:A55"/>
    <mergeCell ref="A191:A193"/>
    <mergeCell ref="A194:A196"/>
    <mergeCell ref="A206:A216"/>
    <mergeCell ref="A34:A35"/>
    <mergeCell ref="A52:A53"/>
    <mergeCell ref="A44:A45"/>
    <mergeCell ref="A46:A47"/>
    <mergeCell ref="A48:A49"/>
    <mergeCell ref="A176:A178"/>
    <mergeCell ref="A179:A182"/>
    <mergeCell ref="A111:A115"/>
    <mergeCell ref="A65:A70"/>
    <mergeCell ref="A71:A74"/>
    <mergeCell ref="A59:L59"/>
    <mergeCell ref="A190:L190"/>
    <mergeCell ref="A170:A172"/>
    <mergeCell ref="A148:A152"/>
    <mergeCell ref="A173:A175"/>
    <mergeCell ref="A183:A186"/>
    <mergeCell ref="A228:A232"/>
    <mergeCell ref="A143:A147"/>
    <mergeCell ref="A116:A124"/>
    <mergeCell ref="A97:A100"/>
    <mergeCell ref="A133:A142"/>
    <mergeCell ref="A125:A132"/>
    <mergeCell ref="A106:A110"/>
    <mergeCell ref="A75:A77"/>
    <mergeCell ref="A78:A82"/>
    <mergeCell ref="A83:A87"/>
    <mergeCell ref="A93:A96"/>
    <mergeCell ref="A88:A92"/>
    <mergeCell ref="A217:A227"/>
    <mergeCell ref="A431:A434"/>
    <mergeCell ref="A435:A442"/>
    <mergeCell ref="A335:A339"/>
    <mergeCell ref="A330:A334"/>
    <mergeCell ref="J6:K6"/>
    <mergeCell ref="L6:L7"/>
    <mergeCell ref="H6:I6"/>
    <mergeCell ref="A6:A7"/>
    <mergeCell ref="A9:L9"/>
    <mergeCell ref="A14:A15"/>
    <mergeCell ref="A12:A13"/>
    <mergeCell ref="A30:A31"/>
    <mergeCell ref="A50:A51"/>
    <mergeCell ref="A24:A25"/>
    <mergeCell ref="A26:A28"/>
    <mergeCell ref="A29:L29"/>
    <mergeCell ref="A40:A41"/>
    <mergeCell ref="A32:A33"/>
    <mergeCell ref="A38:A39"/>
    <mergeCell ref="A279:A283"/>
    <mergeCell ref="A42:A43"/>
    <mergeCell ref="A36:A37"/>
    <mergeCell ref="A22:A23"/>
    <mergeCell ref="A56:A58"/>
    <mergeCell ref="A418:A422"/>
    <mergeCell ref="A423:A430"/>
    <mergeCell ref="A253:A255"/>
    <mergeCell ref="A256:A260"/>
    <mergeCell ref="A409:A412"/>
    <mergeCell ref="A369:A372"/>
    <mergeCell ref="A395:A400"/>
    <mergeCell ref="A450:A455"/>
    <mergeCell ref="A274:A278"/>
    <mergeCell ref="A290:A293"/>
    <mergeCell ref="A320:A324"/>
    <mergeCell ref="A325:A329"/>
    <mergeCell ref="A294:A300"/>
    <mergeCell ref="A413:A417"/>
    <mergeCell ref="A361:A364"/>
    <mergeCell ref="A365:A367"/>
    <mergeCell ref="A368:L368"/>
    <mergeCell ref="A351:A353"/>
    <mergeCell ref="A310:A319"/>
    <mergeCell ref="A284:A289"/>
    <mergeCell ref="A443:A449"/>
    <mergeCell ref="A348:A350"/>
    <mergeCell ref="A354:A356"/>
    <mergeCell ref="A357:A360"/>
    <mergeCell ref="A261:A265"/>
    <mergeCell ref="A266:A269"/>
    <mergeCell ref="A197:A205"/>
    <mergeCell ref="A238:A242"/>
    <mergeCell ref="A243:A248"/>
    <mergeCell ref="A249:A252"/>
    <mergeCell ref="A383:A386"/>
    <mergeCell ref="A408:L408"/>
    <mergeCell ref="A373:A377"/>
    <mergeCell ref="A378:A382"/>
    <mergeCell ref="A387:A394"/>
    <mergeCell ref="A401:A407"/>
    <mergeCell ref="A301:A309"/>
    <mergeCell ref="A340:A343"/>
    <mergeCell ref="A344:A347"/>
    <mergeCell ref="A233:A237"/>
  </mergeCells>
  <conditionalFormatting sqref="C363:D363">
    <cfRule type="cellIs" dxfId="6" priority="15" stopIfTrue="1" operator="equal">
      <formula>0</formula>
    </cfRule>
  </conditionalFormatting>
  <conditionalFormatting sqref="D364">
    <cfRule type="cellIs" dxfId="5" priority="14" stopIfTrue="1" operator="equal">
      <formula>0</formula>
    </cfRule>
  </conditionalFormatting>
  <conditionalFormatting sqref="D347">
    <cfRule type="cellIs" dxfId="4" priority="5" stopIfTrue="1" operator="equal">
      <formula>0</formula>
    </cfRule>
  </conditionalFormatting>
  <conditionalFormatting sqref="C185:D185">
    <cfRule type="cellIs" dxfId="3" priority="4" stopIfTrue="1" operator="equal">
      <formula>0</formula>
    </cfRule>
  </conditionalFormatting>
  <conditionalFormatting sqref="D186">
    <cfRule type="cellIs" dxfId="2" priority="3" stopIfTrue="1" operator="equal">
      <formula>0</formula>
    </cfRule>
  </conditionalFormatting>
  <conditionalFormatting sqref="D165">
    <cfRule type="cellIs" dxfId="1" priority="2" stopIfTrue="1" operator="equal">
      <formula>0</formula>
    </cfRule>
  </conditionalFormatting>
  <conditionalFormatting sqref="D16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10FB-A105-4063-84EA-A08E51A5A09A}">
  <dimension ref="A2:N778"/>
  <sheetViews>
    <sheetView topLeftCell="A291" workbookViewId="0">
      <selection activeCell="F310" sqref="F310:L355"/>
    </sheetView>
  </sheetViews>
  <sheetFormatPr defaultColWidth="9.140625" defaultRowHeight="15" x14ac:dyDescent="0.25"/>
  <cols>
    <col min="1" max="1" width="4" style="9" customWidth="1"/>
    <col min="2" max="2" width="55" style="10" customWidth="1"/>
    <col min="3" max="3" width="12.85546875" style="135" customWidth="1"/>
    <col min="4" max="4" width="10.42578125" style="135" customWidth="1"/>
    <col min="5" max="11" width="9.140625" style="135"/>
    <col min="12" max="12" width="18.42578125" style="135" customWidth="1"/>
    <col min="13" max="13" width="9.140625" style="9"/>
    <col min="14" max="14" width="16.7109375" style="9" customWidth="1"/>
    <col min="15" max="15" width="15.140625" style="9" customWidth="1"/>
    <col min="16" max="16384" width="9.140625" style="9"/>
  </cols>
  <sheetData>
    <row r="2" spans="1:12" ht="65.25" customHeight="1" x14ac:dyDescent="0.25">
      <c r="B2" s="145" t="s">
        <v>357</v>
      </c>
      <c r="C2" s="145"/>
      <c r="D2" s="145"/>
      <c r="E2" s="145"/>
      <c r="F2" s="145"/>
    </row>
    <row r="4" spans="1:12" x14ac:dyDescent="0.25">
      <c r="D4" s="176" t="s">
        <v>12</v>
      </c>
      <c r="E4" s="176"/>
      <c r="F4" s="176"/>
    </row>
    <row r="6" spans="1:12" ht="50.25" customHeight="1" x14ac:dyDescent="0.25">
      <c r="A6" s="166" t="s">
        <v>9</v>
      </c>
      <c r="B6" s="155" t="s">
        <v>0</v>
      </c>
      <c r="C6" s="155" t="s">
        <v>1</v>
      </c>
      <c r="D6" s="164" t="s">
        <v>2</v>
      </c>
      <c r="E6" s="165"/>
      <c r="F6" s="164" t="s">
        <v>5</v>
      </c>
      <c r="G6" s="165"/>
      <c r="H6" s="164" t="s">
        <v>8</v>
      </c>
      <c r="I6" s="165"/>
      <c r="J6" s="162" t="s">
        <v>10</v>
      </c>
      <c r="K6" s="163"/>
      <c r="L6" s="155" t="s">
        <v>7</v>
      </c>
    </row>
    <row r="7" spans="1:12" ht="80.25" customHeight="1" x14ac:dyDescent="0.25">
      <c r="A7" s="166"/>
      <c r="B7" s="157"/>
      <c r="C7" s="157"/>
      <c r="D7" s="1" t="s">
        <v>3</v>
      </c>
      <c r="E7" s="1" t="s">
        <v>4</v>
      </c>
      <c r="F7" s="1" t="s">
        <v>6</v>
      </c>
      <c r="G7" s="131" t="s">
        <v>7</v>
      </c>
      <c r="H7" s="1" t="s">
        <v>6</v>
      </c>
      <c r="I7" s="131" t="s">
        <v>7</v>
      </c>
      <c r="J7" s="1" t="s">
        <v>6</v>
      </c>
      <c r="K7" s="131" t="s">
        <v>7</v>
      </c>
      <c r="L7" s="157"/>
    </row>
    <row r="8" spans="1:12" x14ac:dyDescent="0.25">
      <c r="A8" s="133">
        <v>1</v>
      </c>
      <c r="B8" s="133">
        <v>2</v>
      </c>
      <c r="C8" s="133">
        <v>3</v>
      </c>
      <c r="D8" s="133">
        <v>4</v>
      </c>
      <c r="E8" s="133" t="s">
        <v>106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</row>
    <row r="9" spans="1:12" x14ac:dyDescent="0.25">
      <c r="A9" s="180" t="s">
        <v>59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25.5" x14ac:dyDescent="0.25">
      <c r="A10" s="181">
        <v>1</v>
      </c>
      <c r="B10" s="60" t="s">
        <v>79</v>
      </c>
      <c r="C10" s="129" t="s">
        <v>13</v>
      </c>
      <c r="D10" s="131"/>
      <c r="E10" s="131">
        <v>135.75</v>
      </c>
      <c r="F10" s="131"/>
      <c r="G10" s="131"/>
      <c r="H10" s="131"/>
      <c r="I10" s="131"/>
      <c r="J10" s="131"/>
      <c r="K10" s="131"/>
      <c r="L10" s="131"/>
    </row>
    <row r="11" spans="1:12" x14ac:dyDescent="0.25">
      <c r="A11" s="182"/>
      <c r="B11" s="62" t="s">
        <v>15</v>
      </c>
      <c r="C11" s="131" t="s">
        <v>16</v>
      </c>
      <c r="D11" s="131">
        <v>1</v>
      </c>
      <c r="E11" s="131">
        <f>E10*D11</f>
        <v>135.75</v>
      </c>
      <c r="F11" s="131"/>
      <c r="G11" s="131"/>
      <c r="H11" s="131"/>
      <c r="I11" s="130"/>
      <c r="J11" s="131"/>
      <c r="K11" s="131"/>
      <c r="L11" s="130"/>
    </row>
    <row r="12" spans="1:12" x14ac:dyDescent="0.25">
      <c r="A12" s="183"/>
      <c r="B12" s="62" t="s">
        <v>60</v>
      </c>
      <c r="C12" s="131" t="s">
        <v>16</v>
      </c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x14ac:dyDescent="0.25">
      <c r="A13" s="167" t="s">
        <v>11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9"/>
    </row>
    <row r="14" spans="1:12" ht="25.5" x14ac:dyDescent="0.25">
      <c r="A14" s="150">
        <v>1</v>
      </c>
      <c r="B14" s="60" t="s">
        <v>259</v>
      </c>
      <c r="C14" s="65" t="s">
        <v>13</v>
      </c>
      <c r="D14" s="129"/>
      <c r="E14" s="129">
        <v>83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52"/>
      <c r="B15" s="62" t="s">
        <v>15</v>
      </c>
      <c r="C15" s="132" t="s">
        <v>16</v>
      </c>
      <c r="D15" s="131">
        <v>1</v>
      </c>
      <c r="E15" s="131">
        <f>E14*D15</f>
        <v>83</v>
      </c>
      <c r="F15" s="63"/>
      <c r="G15" s="63"/>
      <c r="H15" s="63"/>
      <c r="I15" s="63"/>
      <c r="J15" s="63"/>
      <c r="K15" s="63"/>
      <c r="L15" s="63"/>
    </row>
    <row r="16" spans="1:12" x14ac:dyDescent="0.25">
      <c r="A16" s="173">
        <v>2</v>
      </c>
      <c r="B16" s="60" t="s">
        <v>147</v>
      </c>
      <c r="C16" s="129" t="s">
        <v>20</v>
      </c>
      <c r="D16" s="129"/>
      <c r="E16" s="129">
        <v>5</v>
      </c>
      <c r="F16" s="61"/>
      <c r="G16" s="61"/>
      <c r="H16" s="61"/>
      <c r="I16" s="61"/>
      <c r="J16" s="61"/>
      <c r="K16" s="61"/>
      <c r="L16" s="61"/>
    </row>
    <row r="17" spans="1:13" x14ac:dyDescent="0.25">
      <c r="A17" s="175"/>
      <c r="B17" s="62" t="s">
        <v>15</v>
      </c>
      <c r="C17" s="131" t="s">
        <v>16</v>
      </c>
      <c r="D17" s="131">
        <v>1</v>
      </c>
      <c r="E17" s="131">
        <f>E16*D17</f>
        <v>5</v>
      </c>
      <c r="F17" s="63"/>
      <c r="G17" s="63"/>
      <c r="H17" s="63"/>
      <c r="I17" s="63"/>
      <c r="J17" s="63"/>
      <c r="K17" s="63"/>
      <c r="L17" s="131"/>
    </row>
    <row r="18" spans="1:13" x14ac:dyDescent="0.25">
      <c r="A18" s="173">
        <v>3</v>
      </c>
      <c r="B18" s="128" t="s">
        <v>260</v>
      </c>
      <c r="C18" s="129" t="s">
        <v>20</v>
      </c>
      <c r="D18" s="129"/>
      <c r="E18" s="129">
        <v>68</v>
      </c>
      <c r="F18" s="61"/>
      <c r="G18" s="61"/>
      <c r="H18" s="61"/>
      <c r="I18" s="61"/>
      <c r="J18" s="61"/>
      <c r="K18" s="61"/>
      <c r="L18" s="61"/>
    </row>
    <row r="19" spans="1:13" x14ac:dyDescent="0.25">
      <c r="A19" s="175"/>
      <c r="B19" s="62" t="s">
        <v>15</v>
      </c>
      <c r="C19" s="131" t="s">
        <v>16</v>
      </c>
      <c r="D19" s="131">
        <v>1</v>
      </c>
      <c r="E19" s="131">
        <f>E18*D19</f>
        <v>68</v>
      </c>
      <c r="F19" s="63"/>
      <c r="G19" s="63"/>
      <c r="H19" s="63"/>
      <c r="I19" s="63"/>
      <c r="J19" s="63"/>
      <c r="K19" s="63"/>
      <c r="L19" s="131"/>
    </row>
    <row r="20" spans="1:13" ht="25.5" x14ac:dyDescent="0.25">
      <c r="A20" s="149">
        <v>4</v>
      </c>
      <c r="B20" s="60" t="s">
        <v>145</v>
      </c>
      <c r="C20" s="129" t="s">
        <v>101</v>
      </c>
      <c r="D20" s="129"/>
      <c r="E20" s="129">
        <f>121.237+3.7</f>
        <v>124.937</v>
      </c>
      <c r="F20" s="61"/>
      <c r="G20" s="61"/>
      <c r="H20" s="61"/>
      <c r="I20" s="61"/>
      <c r="J20" s="61"/>
      <c r="K20" s="61"/>
      <c r="L20" s="61"/>
    </row>
    <row r="21" spans="1:13" x14ac:dyDescent="0.25">
      <c r="A21" s="149"/>
      <c r="B21" s="62" t="s">
        <v>146</v>
      </c>
      <c r="C21" s="131" t="s">
        <v>96</v>
      </c>
      <c r="D21" s="131"/>
      <c r="E21" s="131">
        <v>2</v>
      </c>
      <c r="F21" s="63"/>
      <c r="G21" s="63"/>
      <c r="H21" s="63"/>
      <c r="I21" s="63"/>
      <c r="J21" s="63"/>
      <c r="K21" s="63"/>
      <c r="L21" s="131"/>
    </row>
    <row r="22" spans="1:13" ht="25.5" x14ac:dyDescent="0.25">
      <c r="A22" s="173">
        <v>5</v>
      </c>
      <c r="B22" s="60" t="s">
        <v>419</v>
      </c>
      <c r="C22" s="129" t="s">
        <v>101</v>
      </c>
      <c r="D22" s="129"/>
      <c r="E22" s="129">
        <v>4.3</v>
      </c>
      <c r="F22" s="61"/>
      <c r="G22" s="61"/>
      <c r="H22" s="61"/>
      <c r="I22" s="61"/>
      <c r="J22" s="61"/>
      <c r="K22" s="61"/>
      <c r="L22" s="61"/>
    </row>
    <row r="23" spans="1:13" x14ac:dyDescent="0.25">
      <c r="A23" s="175"/>
      <c r="B23" s="62" t="s">
        <v>94</v>
      </c>
      <c r="C23" s="131" t="s">
        <v>101</v>
      </c>
      <c r="D23" s="131">
        <v>1</v>
      </c>
      <c r="E23" s="131">
        <f>E22*D23</f>
        <v>4.3</v>
      </c>
      <c r="F23" s="63"/>
      <c r="G23" s="63"/>
      <c r="H23" s="63"/>
      <c r="I23" s="63"/>
      <c r="J23" s="63"/>
      <c r="K23" s="63"/>
      <c r="L23" s="131"/>
    </row>
    <row r="24" spans="1:13" x14ac:dyDescent="0.25">
      <c r="A24" s="173">
        <v>6</v>
      </c>
      <c r="B24" s="60" t="s">
        <v>462</v>
      </c>
      <c r="C24" s="129" t="s">
        <v>19</v>
      </c>
      <c r="D24" s="129"/>
      <c r="E24" s="129">
        <v>11.5</v>
      </c>
      <c r="F24" s="61"/>
      <c r="G24" s="61"/>
      <c r="H24" s="61"/>
      <c r="I24" s="61"/>
      <c r="J24" s="61"/>
      <c r="K24" s="61"/>
      <c r="L24" s="61"/>
    </row>
    <row r="25" spans="1:13" x14ac:dyDescent="0.25">
      <c r="A25" s="175"/>
      <c r="B25" s="62" t="s">
        <v>15</v>
      </c>
      <c r="C25" s="131" t="s">
        <v>16</v>
      </c>
      <c r="D25" s="131">
        <v>1</v>
      </c>
      <c r="E25" s="131">
        <f>E24*D25</f>
        <v>11.5</v>
      </c>
      <c r="F25" s="63"/>
      <c r="G25" s="63"/>
      <c r="H25" s="63"/>
      <c r="I25" s="63"/>
      <c r="J25" s="63"/>
      <c r="K25" s="63"/>
      <c r="L25" s="131"/>
    </row>
    <row r="26" spans="1:13" ht="25.5" x14ac:dyDescent="0.25">
      <c r="A26" s="153">
        <v>7</v>
      </c>
      <c r="B26" s="60" t="s">
        <v>32</v>
      </c>
      <c r="C26" s="129" t="s">
        <v>14</v>
      </c>
      <c r="D26" s="129"/>
      <c r="E26" s="129">
        <v>193.52</v>
      </c>
      <c r="F26" s="61"/>
      <c r="G26" s="61"/>
      <c r="H26" s="61"/>
      <c r="I26" s="61"/>
      <c r="J26" s="61"/>
      <c r="K26" s="61"/>
      <c r="L26" s="61"/>
    </row>
    <row r="27" spans="1:13" x14ac:dyDescent="0.25">
      <c r="A27" s="153"/>
      <c r="B27" s="62" t="s">
        <v>146</v>
      </c>
      <c r="C27" s="131" t="s">
        <v>96</v>
      </c>
      <c r="D27" s="131"/>
      <c r="E27" s="131">
        <v>3</v>
      </c>
      <c r="F27" s="63"/>
      <c r="G27" s="63"/>
      <c r="H27" s="68"/>
      <c r="I27" s="68"/>
      <c r="J27" s="63"/>
      <c r="K27" s="63"/>
      <c r="L27" s="131"/>
    </row>
    <row r="28" spans="1:13" x14ac:dyDescent="0.25">
      <c r="A28" s="153"/>
      <c r="B28" s="62" t="s">
        <v>33</v>
      </c>
      <c r="C28" s="131" t="s">
        <v>22</v>
      </c>
      <c r="D28" s="131">
        <v>1.75</v>
      </c>
      <c r="E28" s="131">
        <f>E26*D28</f>
        <v>338.66</v>
      </c>
      <c r="F28" s="63"/>
      <c r="G28" s="63"/>
      <c r="H28" s="63"/>
      <c r="I28" s="63"/>
      <c r="J28" s="63"/>
      <c r="K28" s="63"/>
      <c r="L28" s="131"/>
    </row>
    <row r="29" spans="1:13" x14ac:dyDescent="0.25">
      <c r="A29" s="172" t="s">
        <v>107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25.5" x14ac:dyDescent="0.25">
      <c r="A30" s="173">
        <v>1</v>
      </c>
      <c r="B30" s="69" t="s">
        <v>273</v>
      </c>
      <c r="C30" s="129" t="s">
        <v>101</v>
      </c>
      <c r="D30" s="128"/>
      <c r="E30" s="129">
        <v>61.2</v>
      </c>
      <c r="F30" s="128"/>
      <c r="G30" s="128"/>
      <c r="H30" s="128"/>
      <c r="I30" s="128"/>
      <c r="J30" s="128"/>
      <c r="K30" s="128"/>
      <c r="L30" s="128"/>
    </row>
    <row r="31" spans="1:13" x14ac:dyDescent="0.25">
      <c r="A31" s="174"/>
      <c r="B31" s="70" t="s">
        <v>15</v>
      </c>
      <c r="C31" s="131" t="s">
        <v>16</v>
      </c>
      <c r="D31" s="131">
        <v>1.1000000000000001</v>
      </c>
      <c r="E31" s="131">
        <f>E30*D31</f>
        <v>67.320000000000007</v>
      </c>
      <c r="F31" s="63"/>
      <c r="G31" s="63"/>
      <c r="H31" s="63"/>
      <c r="I31" s="63"/>
      <c r="J31" s="63"/>
      <c r="K31" s="63"/>
      <c r="L31" s="130"/>
    </row>
    <row r="32" spans="1:13" x14ac:dyDescent="0.25">
      <c r="A32" s="174"/>
      <c r="B32" s="71" t="s">
        <v>152</v>
      </c>
      <c r="C32" s="67" t="s">
        <v>101</v>
      </c>
      <c r="D32" s="67">
        <v>1.21</v>
      </c>
      <c r="E32" s="72">
        <f>E30*D32</f>
        <v>74.052000000000007</v>
      </c>
      <c r="F32" s="131"/>
      <c r="G32" s="23"/>
      <c r="H32" s="73"/>
      <c r="I32" s="72"/>
      <c r="J32" s="72"/>
      <c r="K32" s="72"/>
      <c r="L32" s="130"/>
    </row>
    <row r="33" spans="1:12" x14ac:dyDescent="0.25">
      <c r="A33" s="174"/>
      <c r="B33" s="71" t="s">
        <v>108</v>
      </c>
      <c r="C33" s="67" t="s">
        <v>96</v>
      </c>
      <c r="D33" s="67"/>
      <c r="E33" s="72">
        <v>2</v>
      </c>
      <c r="F33" s="131"/>
      <c r="G33" s="23"/>
      <c r="H33" s="73"/>
      <c r="I33" s="72"/>
      <c r="J33" s="72"/>
      <c r="K33" s="63"/>
      <c r="L33" s="130"/>
    </row>
    <row r="34" spans="1:12" x14ac:dyDescent="0.25">
      <c r="A34" s="175"/>
      <c r="B34" s="71" t="s">
        <v>109</v>
      </c>
      <c r="C34" s="67" t="s">
        <v>96</v>
      </c>
      <c r="D34" s="67"/>
      <c r="E34" s="72">
        <v>1</v>
      </c>
      <c r="F34" s="131"/>
      <c r="G34" s="23"/>
      <c r="H34" s="73"/>
      <c r="I34" s="72"/>
      <c r="J34" s="72"/>
      <c r="K34" s="63"/>
      <c r="L34" s="130"/>
    </row>
    <row r="35" spans="1:12" ht="25.5" x14ac:dyDescent="0.25">
      <c r="A35" s="149">
        <v>2</v>
      </c>
      <c r="B35" s="69" t="s">
        <v>466</v>
      </c>
      <c r="C35" s="138" t="s">
        <v>101</v>
      </c>
      <c r="D35" s="140"/>
      <c r="E35" s="138">
        <v>30.83</v>
      </c>
      <c r="F35" s="140"/>
      <c r="G35" s="140"/>
      <c r="H35" s="140"/>
      <c r="I35" s="140"/>
      <c r="J35" s="140"/>
      <c r="K35" s="140"/>
      <c r="L35" s="140"/>
    </row>
    <row r="36" spans="1:12" x14ac:dyDescent="0.25">
      <c r="A36" s="149"/>
      <c r="B36" s="70" t="s">
        <v>15</v>
      </c>
      <c r="C36" s="139" t="s">
        <v>16</v>
      </c>
      <c r="D36" s="139">
        <v>1</v>
      </c>
      <c r="E36" s="139">
        <f>E35*D36</f>
        <v>30.83</v>
      </c>
      <c r="F36" s="63"/>
      <c r="G36" s="63"/>
      <c r="H36" s="63"/>
      <c r="I36" s="63"/>
      <c r="J36" s="63"/>
      <c r="K36" s="63"/>
      <c r="L36" s="137"/>
    </row>
    <row r="37" spans="1:12" x14ac:dyDescent="0.25">
      <c r="A37" s="149"/>
      <c r="B37" s="71" t="s">
        <v>446</v>
      </c>
      <c r="C37" s="139" t="s">
        <v>14</v>
      </c>
      <c r="D37" s="139">
        <v>1.02</v>
      </c>
      <c r="E37" s="139">
        <f>E35*D37</f>
        <v>31.4466</v>
      </c>
      <c r="F37" s="67"/>
      <c r="G37" s="63"/>
      <c r="H37" s="63"/>
      <c r="I37" s="63"/>
      <c r="J37" s="63"/>
      <c r="K37" s="63"/>
      <c r="L37" s="63"/>
    </row>
    <row r="38" spans="1:12" ht="51" x14ac:dyDescent="0.25">
      <c r="A38" s="149">
        <v>3</v>
      </c>
      <c r="B38" s="74" t="s">
        <v>456</v>
      </c>
      <c r="C38" s="75" t="s">
        <v>20</v>
      </c>
      <c r="D38" s="76"/>
      <c r="E38" s="77">
        <v>308.3</v>
      </c>
      <c r="F38" s="78"/>
      <c r="G38" s="79"/>
      <c r="H38" s="78"/>
      <c r="I38" s="79"/>
      <c r="J38" s="78"/>
      <c r="K38" s="78"/>
      <c r="L38" s="79"/>
    </row>
    <row r="39" spans="1:12" x14ac:dyDescent="0.25">
      <c r="A39" s="149"/>
      <c r="B39" s="62" t="s">
        <v>15</v>
      </c>
      <c r="C39" s="80" t="s">
        <v>16</v>
      </c>
      <c r="D39" s="67">
        <v>1</v>
      </c>
      <c r="E39" s="7">
        <f>E38*D39</f>
        <v>308.3</v>
      </c>
      <c r="F39" s="7"/>
      <c r="G39" s="7"/>
      <c r="H39" s="7"/>
      <c r="I39" s="7"/>
      <c r="J39" s="7"/>
      <c r="K39" s="7"/>
      <c r="L39" s="81"/>
    </row>
    <row r="40" spans="1:12" x14ac:dyDescent="0.25">
      <c r="A40" s="149"/>
      <c r="B40" s="62" t="s">
        <v>110</v>
      </c>
      <c r="C40" s="80" t="s">
        <v>274</v>
      </c>
      <c r="D40" s="67"/>
      <c r="E40" s="7">
        <f>E41</f>
        <v>62.322000000000003</v>
      </c>
      <c r="F40" s="7"/>
      <c r="G40" s="7"/>
      <c r="H40" s="7"/>
      <c r="I40" s="7"/>
      <c r="J40" s="72"/>
      <c r="K40" s="63"/>
      <c r="L40" s="81"/>
    </row>
    <row r="41" spans="1:12" x14ac:dyDescent="0.25">
      <c r="A41" s="149"/>
      <c r="B41" s="82" t="s">
        <v>102</v>
      </c>
      <c r="C41" s="67" t="s">
        <v>101</v>
      </c>
      <c r="D41" s="7"/>
      <c r="E41" s="7">
        <f>61.1*1.02</f>
        <v>62.322000000000003</v>
      </c>
      <c r="F41" s="67"/>
      <c r="G41" s="7"/>
      <c r="H41" s="7"/>
      <c r="I41" s="7"/>
      <c r="J41" s="7"/>
      <c r="K41" s="7"/>
      <c r="L41" s="130"/>
    </row>
    <row r="42" spans="1:12" x14ac:dyDescent="0.25">
      <c r="A42" s="149"/>
      <c r="B42" s="83" t="s">
        <v>111</v>
      </c>
      <c r="C42" s="84" t="s">
        <v>22</v>
      </c>
      <c r="D42" s="84"/>
      <c r="E42" s="23">
        <f>0.1*1.02</f>
        <v>0.10200000000000001</v>
      </c>
      <c r="F42" s="63"/>
      <c r="G42" s="23"/>
      <c r="H42" s="23"/>
      <c r="I42" s="23"/>
      <c r="J42" s="23"/>
      <c r="K42" s="23"/>
      <c r="L42" s="130"/>
    </row>
    <row r="43" spans="1:12" x14ac:dyDescent="0.25">
      <c r="A43" s="149"/>
      <c r="B43" s="83" t="s">
        <v>267</v>
      </c>
      <c r="C43" s="84" t="s">
        <v>22</v>
      </c>
      <c r="D43" s="84"/>
      <c r="E43" s="23">
        <f>5.549*1.02</f>
        <v>5.6599800000000009</v>
      </c>
      <c r="F43" s="63"/>
      <c r="G43" s="23"/>
      <c r="H43" s="23"/>
      <c r="I43" s="23"/>
      <c r="J43" s="23"/>
      <c r="K43" s="23"/>
      <c r="L43" s="130"/>
    </row>
    <row r="44" spans="1:12" x14ac:dyDescent="0.25">
      <c r="A44" s="149"/>
      <c r="B44" s="62" t="s">
        <v>113</v>
      </c>
      <c r="C44" s="131" t="s">
        <v>18</v>
      </c>
      <c r="D44" s="131">
        <v>0.21</v>
      </c>
      <c r="E44" s="63">
        <f>E39*D44</f>
        <v>64.742999999999995</v>
      </c>
      <c r="F44" s="63"/>
      <c r="G44" s="63"/>
      <c r="H44" s="63"/>
      <c r="I44" s="63"/>
      <c r="J44" s="63"/>
      <c r="K44" s="63"/>
      <c r="L44" s="130"/>
    </row>
    <row r="45" spans="1:12" x14ac:dyDescent="0.25">
      <c r="A45" s="149"/>
      <c r="B45" s="62" t="s">
        <v>114</v>
      </c>
      <c r="C45" s="131" t="s">
        <v>18</v>
      </c>
      <c r="D45" s="131">
        <v>0.25</v>
      </c>
      <c r="E45" s="63">
        <f>E39*D45</f>
        <v>77.075000000000003</v>
      </c>
      <c r="F45" s="63"/>
      <c r="G45" s="63"/>
      <c r="H45" s="63"/>
      <c r="I45" s="63"/>
      <c r="J45" s="63"/>
      <c r="K45" s="63"/>
      <c r="L45" s="130"/>
    </row>
    <row r="46" spans="1:12" ht="25.5" x14ac:dyDescent="0.25">
      <c r="A46" s="149"/>
      <c r="B46" s="64" t="s">
        <v>444</v>
      </c>
      <c r="C46" s="131" t="s">
        <v>20</v>
      </c>
      <c r="D46" s="131"/>
      <c r="E46" s="63">
        <f>E39</f>
        <v>308.3</v>
      </c>
      <c r="F46" s="63"/>
      <c r="G46" s="63"/>
      <c r="H46" s="63"/>
      <c r="I46" s="63"/>
      <c r="J46" s="63"/>
      <c r="K46" s="63"/>
      <c r="L46" s="63"/>
    </row>
    <row r="47" spans="1:12" ht="25.5" x14ac:dyDescent="0.25">
      <c r="A47" s="149"/>
      <c r="B47" s="64" t="s">
        <v>401</v>
      </c>
      <c r="C47" s="131" t="s">
        <v>23</v>
      </c>
      <c r="D47" s="131">
        <v>0.25</v>
      </c>
      <c r="E47" s="63">
        <f>E39*D47</f>
        <v>77.075000000000003</v>
      </c>
      <c r="F47" s="63"/>
      <c r="G47" s="63"/>
      <c r="H47" s="63"/>
      <c r="I47" s="63"/>
      <c r="J47" s="63"/>
      <c r="K47" s="63"/>
      <c r="L47" s="63"/>
    </row>
    <row r="48" spans="1:12" x14ac:dyDescent="0.25">
      <c r="A48" s="149"/>
      <c r="B48" s="82" t="s">
        <v>17</v>
      </c>
      <c r="C48" s="80" t="s">
        <v>16</v>
      </c>
      <c r="D48" s="7">
        <v>0.5</v>
      </c>
      <c r="E48" s="7">
        <f>E38*D48</f>
        <v>154.15</v>
      </c>
      <c r="F48" s="7"/>
      <c r="G48" s="7"/>
      <c r="H48" s="7"/>
      <c r="I48" s="7"/>
      <c r="J48" s="7"/>
      <c r="K48" s="7"/>
      <c r="L48" s="130"/>
    </row>
    <row r="49" spans="1:12" ht="25.5" x14ac:dyDescent="0.25">
      <c r="A49" s="173">
        <v>4</v>
      </c>
      <c r="B49" s="74" t="s">
        <v>272</v>
      </c>
      <c r="C49" s="75" t="s">
        <v>20</v>
      </c>
      <c r="D49" s="76"/>
      <c r="E49" s="77">
        <v>5</v>
      </c>
      <c r="F49" s="78"/>
      <c r="G49" s="79"/>
      <c r="H49" s="78"/>
      <c r="I49" s="79"/>
      <c r="J49" s="78"/>
      <c r="K49" s="78"/>
      <c r="L49" s="79"/>
    </row>
    <row r="50" spans="1:12" x14ac:dyDescent="0.25">
      <c r="A50" s="174"/>
      <c r="B50" s="62" t="s">
        <v>15</v>
      </c>
      <c r="C50" s="80" t="s">
        <v>16</v>
      </c>
      <c r="D50" s="67">
        <v>1</v>
      </c>
      <c r="E50" s="7">
        <f>E49*D50</f>
        <v>5</v>
      </c>
      <c r="F50" s="7"/>
      <c r="G50" s="7"/>
      <c r="H50" s="7"/>
      <c r="I50" s="7"/>
      <c r="J50" s="7"/>
      <c r="K50" s="7"/>
      <c r="L50" s="130"/>
    </row>
    <row r="51" spans="1:12" x14ac:dyDescent="0.25">
      <c r="A51" s="174"/>
      <c r="B51" s="62" t="s">
        <v>110</v>
      </c>
      <c r="C51" s="80" t="s">
        <v>274</v>
      </c>
      <c r="D51" s="67"/>
      <c r="E51" s="7">
        <f>E52</f>
        <v>0.51</v>
      </c>
      <c r="F51" s="7"/>
      <c r="G51" s="7"/>
      <c r="H51" s="7"/>
      <c r="I51" s="7"/>
      <c r="J51" s="72"/>
      <c r="K51" s="63"/>
      <c r="L51" s="81"/>
    </row>
    <row r="52" spans="1:12" x14ac:dyDescent="0.25">
      <c r="A52" s="174"/>
      <c r="B52" s="82" t="s">
        <v>102</v>
      </c>
      <c r="C52" s="67" t="s">
        <v>101</v>
      </c>
      <c r="D52" s="7"/>
      <c r="E52" s="7">
        <f>0.5*1.02</f>
        <v>0.51</v>
      </c>
      <c r="F52" s="67"/>
      <c r="G52" s="7"/>
      <c r="H52" s="7"/>
      <c r="I52" s="7"/>
      <c r="J52" s="7"/>
      <c r="K52" s="7"/>
      <c r="L52" s="130"/>
    </row>
    <row r="53" spans="1:12" x14ac:dyDescent="0.25">
      <c r="A53" s="174"/>
      <c r="B53" s="83" t="s">
        <v>111</v>
      </c>
      <c r="C53" s="84" t="s">
        <v>22</v>
      </c>
      <c r="D53" s="84"/>
      <c r="E53" s="23">
        <f>0.01*1.02</f>
        <v>1.0200000000000001E-2</v>
      </c>
      <c r="F53" s="63"/>
      <c r="G53" s="23"/>
      <c r="H53" s="23"/>
      <c r="I53" s="23"/>
      <c r="J53" s="23"/>
      <c r="K53" s="23"/>
      <c r="L53" s="130"/>
    </row>
    <row r="54" spans="1:12" x14ac:dyDescent="0.25">
      <c r="A54" s="174"/>
      <c r="B54" s="83" t="s">
        <v>112</v>
      </c>
      <c r="C54" s="84" t="s">
        <v>22</v>
      </c>
      <c r="D54" s="84"/>
      <c r="E54" s="23">
        <f>0.03*1.02</f>
        <v>3.0599999999999999E-2</v>
      </c>
      <c r="F54" s="63"/>
      <c r="G54" s="23"/>
      <c r="H54" s="23"/>
      <c r="I54" s="23"/>
      <c r="J54" s="23"/>
      <c r="K54" s="23"/>
      <c r="L54" s="130"/>
    </row>
    <row r="55" spans="1:12" x14ac:dyDescent="0.25">
      <c r="A55" s="175"/>
      <c r="B55" s="82" t="s">
        <v>17</v>
      </c>
      <c r="C55" s="80" t="s">
        <v>16</v>
      </c>
      <c r="D55" s="7">
        <v>0.51</v>
      </c>
      <c r="E55" s="7">
        <f>E49*D55</f>
        <v>2.5499999999999998</v>
      </c>
      <c r="F55" s="7"/>
      <c r="G55" s="7"/>
      <c r="H55" s="7"/>
      <c r="I55" s="7"/>
      <c r="J55" s="7"/>
      <c r="K55" s="7"/>
      <c r="L55" s="130"/>
    </row>
    <row r="56" spans="1:12" ht="25.5" x14ac:dyDescent="0.25">
      <c r="A56" s="173">
        <v>5</v>
      </c>
      <c r="B56" s="74" t="s">
        <v>275</v>
      </c>
      <c r="C56" s="75" t="s">
        <v>20</v>
      </c>
      <c r="D56" s="76"/>
      <c r="E56" s="77">
        <v>3.6</v>
      </c>
      <c r="F56" s="78"/>
      <c r="G56" s="79"/>
      <c r="H56" s="78"/>
      <c r="I56" s="79"/>
      <c r="J56" s="78"/>
      <c r="K56" s="78"/>
      <c r="L56" s="79"/>
    </row>
    <row r="57" spans="1:12" x14ac:dyDescent="0.25">
      <c r="A57" s="174"/>
      <c r="B57" s="62" t="s">
        <v>15</v>
      </c>
      <c r="C57" s="80" t="s">
        <v>16</v>
      </c>
      <c r="D57" s="67">
        <v>1</v>
      </c>
      <c r="E57" s="7">
        <f>E56*D57</f>
        <v>3.6</v>
      </c>
      <c r="F57" s="7"/>
      <c r="G57" s="7"/>
      <c r="H57" s="7"/>
      <c r="I57" s="7"/>
      <c r="J57" s="7"/>
      <c r="K57" s="7"/>
      <c r="L57" s="130"/>
    </row>
    <row r="58" spans="1:12" x14ac:dyDescent="0.25">
      <c r="A58" s="174"/>
      <c r="B58" s="62" t="s">
        <v>110</v>
      </c>
      <c r="C58" s="80" t="s">
        <v>274</v>
      </c>
      <c r="D58" s="67"/>
      <c r="E58" s="7">
        <f>E59</f>
        <v>0.36719999999999997</v>
      </c>
      <c r="F58" s="7"/>
      <c r="G58" s="7"/>
      <c r="H58" s="7"/>
      <c r="I58" s="7"/>
      <c r="J58" s="72"/>
      <c r="K58" s="63"/>
      <c r="L58" s="81"/>
    </row>
    <row r="59" spans="1:12" x14ac:dyDescent="0.25">
      <c r="A59" s="174"/>
      <c r="B59" s="82" t="s">
        <v>102</v>
      </c>
      <c r="C59" s="67" t="s">
        <v>101</v>
      </c>
      <c r="D59" s="7"/>
      <c r="E59" s="7">
        <f>0.36*1.02</f>
        <v>0.36719999999999997</v>
      </c>
      <c r="F59" s="67"/>
      <c r="G59" s="7"/>
      <c r="H59" s="7"/>
      <c r="I59" s="7"/>
      <c r="J59" s="7"/>
      <c r="K59" s="7"/>
      <c r="L59" s="130"/>
    </row>
    <row r="60" spans="1:12" x14ac:dyDescent="0.25">
      <c r="A60" s="174"/>
      <c r="B60" s="83" t="s">
        <v>111</v>
      </c>
      <c r="C60" s="84" t="s">
        <v>22</v>
      </c>
      <c r="D60" s="84"/>
      <c r="E60" s="23">
        <f>0.01*1.02</f>
        <v>1.0200000000000001E-2</v>
      </c>
      <c r="F60" s="63"/>
      <c r="G60" s="23"/>
      <c r="H60" s="23"/>
      <c r="I60" s="23"/>
      <c r="J60" s="23"/>
      <c r="K60" s="23"/>
      <c r="L60" s="130"/>
    </row>
    <row r="61" spans="1:12" x14ac:dyDescent="0.25">
      <c r="A61" s="174"/>
      <c r="B61" s="83" t="s">
        <v>112</v>
      </c>
      <c r="C61" s="84" t="s">
        <v>22</v>
      </c>
      <c r="D61" s="84"/>
      <c r="E61" s="23">
        <f>0.024*1.02</f>
        <v>2.4480000000000002E-2</v>
      </c>
      <c r="F61" s="63"/>
      <c r="G61" s="23"/>
      <c r="H61" s="23"/>
      <c r="I61" s="23"/>
      <c r="J61" s="23"/>
      <c r="K61" s="23"/>
      <c r="L61" s="130"/>
    </row>
    <row r="62" spans="1:12" x14ac:dyDescent="0.25">
      <c r="A62" s="175"/>
      <c r="B62" s="82" t="s">
        <v>17</v>
      </c>
      <c r="C62" s="80" t="s">
        <v>16</v>
      </c>
      <c r="D62" s="7">
        <v>0.51</v>
      </c>
      <c r="E62" s="7">
        <f>E56*D62</f>
        <v>1.8360000000000001</v>
      </c>
      <c r="F62" s="7"/>
      <c r="G62" s="7"/>
      <c r="H62" s="7"/>
      <c r="I62" s="7"/>
      <c r="J62" s="7"/>
      <c r="K62" s="7"/>
      <c r="L62" s="130"/>
    </row>
    <row r="63" spans="1:12" ht="25.5" x14ac:dyDescent="0.25">
      <c r="A63" s="158">
        <v>6</v>
      </c>
      <c r="B63" s="60" t="s">
        <v>369</v>
      </c>
      <c r="C63" s="129" t="s">
        <v>13</v>
      </c>
      <c r="D63" s="129"/>
      <c r="E63" s="129">
        <v>11.5</v>
      </c>
      <c r="F63" s="61"/>
      <c r="G63" s="61"/>
      <c r="H63" s="61"/>
      <c r="I63" s="61"/>
      <c r="J63" s="61"/>
      <c r="K63" s="61"/>
      <c r="L63" s="61"/>
    </row>
    <row r="64" spans="1:12" x14ac:dyDescent="0.25">
      <c r="A64" s="159"/>
      <c r="B64" s="62" t="s">
        <v>15</v>
      </c>
      <c r="C64" s="131" t="s">
        <v>16</v>
      </c>
      <c r="D64" s="131">
        <v>1</v>
      </c>
      <c r="E64" s="131">
        <f>E63*D64</f>
        <v>11.5</v>
      </c>
      <c r="F64" s="63"/>
      <c r="G64" s="63"/>
      <c r="H64" s="63"/>
      <c r="I64" s="63"/>
      <c r="J64" s="63"/>
      <c r="K64" s="63"/>
      <c r="L64" s="130"/>
    </row>
    <row r="65" spans="1:12" x14ac:dyDescent="0.25">
      <c r="A65" s="159"/>
      <c r="B65" s="64" t="s">
        <v>372</v>
      </c>
      <c r="C65" s="131" t="s">
        <v>13</v>
      </c>
      <c r="D65" s="131">
        <v>1.05</v>
      </c>
      <c r="E65" s="131">
        <f>E63*D65</f>
        <v>12.075000000000001</v>
      </c>
      <c r="F65" s="63"/>
      <c r="G65" s="63"/>
      <c r="H65" s="63"/>
      <c r="I65" s="63"/>
      <c r="J65" s="63"/>
      <c r="K65" s="63"/>
      <c r="L65" s="130"/>
    </row>
    <row r="66" spans="1:12" x14ac:dyDescent="0.25">
      <c r="A66" s="159"/>
      <c r="B66" s="62" t="s">
        <v>24</v>
      </c>
      <c r="C66" s="131" t="s">
        <v>14</v>
      </c>
      <c r="D66" s="131">
        <v>3.5000000000000003E-2</v>
      </c>
      <c r="E66" s="131">
        <f>D66*E63</f>
        <v>0.40250000000000002</v>
      </c>
      <c r="F66" s="63"/>
      <c r="G66" s="63"/>
      <c r="H66" s="63"/>
      <c r="I66" s="63"/>
      <c r="J66" s="63"/>
      <c r="K66" s="63"/>
      <c r="L66" s="130"/>
    </row>
    <row r="67" spans="1:12" x14ac:dyDescent="0.25">
      <c r="A67" s="159"/>
      <c r="B67" s="62" t="s">
        <v>371</v>
      </c>
      <c r="C67" s="131" t="s">
        <v>23</v>
      </c>
      <c r="D67" s="131">
        <v>0.2</v>
      </c>
      <c r="E67" s="131">
        <f>E65*D67</f>
        <v>2.4150000000000005</v>
      </c>
      <c r="F67" s="63"/>
      <c r="G67" s="63"/>
      <c r="H67" s="63"/>
      <c r="I67" s="63"/>
      <c r="J67" s="63"/>
      <c r="K67" s="63"/>
      <c r="L67" s="130"/>
    </row>
    <row r="68" spans="1:12" x14ac:dyDescent="0.25">
      <c r="A68" s="159"/>
      <c r="B68" s="62" t="s">
        <v>236</v>
      </c>
      <c r="C68" s="131" t="s">
        <v>18</v>
      </c>
      <c r="D68" s="131">
        <v>4</v>
      </c>
      <c r="E68" s="131">
        <f>E63*D68</f>
        <v>46</v>
      </c>
      <c r="F68" s="63"/>
      <c r="G68" s="63"/>
      <c r="H68" s="63"/>
      <c r="I68" s="63"/>
      <c r="J68" s="63"/>
      <c r="K68" s="63"/>
      <c r="L68" s="130"/>
    </row>
    <row r="69" spans="1:12" x14ac:dyDescent="0.25">
      <c r="A69" s="160"/>
      <c r="B69" s="62" t="s">
        <v>17</v>
      </c>
      <c r="C69" s="131" t="s">
        <v>16</v>
      </c>
      <c r="D69" s="131">
        <v>0.51</v>
      </c>
      <c r="E69" s="131">
        <f>E63*D69</f>
        <v>5.8650000000000002</v>
      </c>
      <c r="F69" s="131"/>
      <c r="G69" s="63"/>
      <c r="H69" s="63"/>
      <c r="I69" s="63"/>
      <c r="J69" s="63"/>
      <c r="K69" s="63"/>
      <c r="L69" s="130"/>
    </row>
    <row r="70" spans="1:12" ht="25.5" x14ac:dyDescent="0.25">
      <c r="A70" s="155">
        <v>7</v>
      </c>
      <c r="B70" s="60" t="s">
        <v>370</v>
      </c>
      <c r="C70" s="129" t="s">
        <v>19</v>
      </c>
      <c r="D70" s="129"/>
      <c r="E70" s="129">
        <v>20.8</v>
      </c>
      <c r="F70" s="61"/>
      <c r="G70" s="61"/>
      <c r="H70" s="61"/>
      <c r="I70" s="61"/>
      <c r="J70" s="61"/>
      <c r="K70" s="61"/>
      <c r="L70" s="61"/>
    </row>
    <row r="71" spans="1:12" x14ac:dyDescent="0.25">
      <c r="A71" s="156"/>
      <c r="B71" s="62" t="s">
        <v>15</v>
      </c>
      <c r="C71" s="131" t="s">
        <v>16</v>
      </c>
      <c r="D71" s="131">
        <v>1</v>
      </c>
      <c r="E71" s="131">
        <f>E70*D71</f>
        <v>20.8</v>
      </c>
      <c r="F71" s="63"/>
      <c r="G71" s="63"/>
      <c r="H71" s="63"/>
      <c r="I71" s="63"/>
      <c r="J71" s="63"/>
      <c r="K71" s="63"/>
      <c r="L71" s="63"/>
    </row>
    <row r="72" spans="1:12" x14ac:dyDescent="0.25">
      <c r="A72" s="156"/>
      <c r="B72" s="64" t="s">
        <v>372</v>
      </c>
      <c r="C72" s="131" t="s">
        <v>13</v>
      </c>
      <c r="D72" s="131">
        <v>0.15</v>
      </c>
      <c r="E72" s="131">
        <f>E70*D72</f>
        <v>3.12</v>
      </c>
      <c r="F72" s="63"/>
      <c r="G72" s="63"/>
      <c r="H72" s="63"/>
      <c r="I72" s="63"/>
      <c r="J72" s="63"/>
      <c r="K72" s="63"/>
      <c r="L72" s="63"/>
    </row>
    <row r="73" spans="1:12" x14ac:dyDescent="0.25">
      <c r="A73" s="156"/>
      <c r="B73" s="62" t="s">
        <v>24</v>
      </c>
      <c r="C73" s="131" t="s">
        <v>14</v>
      </c>
      <c r="D73" s="131">
        <v>3.5000000000000003E-2</v>
      </c>
      <c r="E73" s="131">
        <f>D73*E70</f>
        <v>0.72800000000000009</v>
      </c>
      <c r="F73" s="63"/>
      <c r="G73" s="63"/>
      <c r="H73" s="63"/>
      <c r="I73" s="63"/>
      <c r="J73" s="63"/>
      <c r="K73" s="63"/>
      <c r="L73" s="130"/>
    </row>
    <row r="74" spans="1:12" x14ac:dyDescent="0.25">
      <c r="A74" s="156"/>
      <c r="B74" s="62" t="s">
        <v>371</v>
      </c>
      <c r="C74" s="131" t="s">
        <v>23</v>
      </c>
      <c r="D74" s="131">
        <v>0.1</v>
      </c>
      <c r="E74" s="131">
        <f>E70*D74</f>
        <v>2.08</v>
      </c>
      <c r="F74" s="63"/>
      <c r="G74" s="63"/>
      <c r="H74" s="63"/>
      <c r="I74" s="63"/>
      <c r="J74" s="63"/>
      <c r="K74" s="63"/>
      <c r="L74" s="130"/>
    </row>
    <row r="75" spans="1:12" x14ac:dyDescent="0.25">
      <c r="A75" s="156"/>
      <c r="B75" s="62" t="s">
        <v>233</v>
      </c>
      <c r="C75" s="131" t="s">
        <v>18</v>
      </c>
      <c r="D75" s="131">
        <v>2</v>
      </c>
      <c r="E75" s="131">
        <f>E70*D75</f>
        <v>41.6</v>
      </c>
      <c r="F75" s="63"/>
      <c r="G75" s="63"/>
      <c r="H75" s="63"/>
      <c r="I75" s="63"/>
      <c r="J75" s="63"/>
      <c r="K75" s="63"/>
      <c r="L75" s="63"/>
    </row>
    <row r="76" spans="1:12" x14ac:dyDescent="0.25">
      <c r="A76" s="157"/>
      <c r="B76" s="62" t="s">
        <v>17</v>
      </c>
      <c r="C76" s="131" t="s">
        <v>16</v>
      </c>
      <c r="D76" s="131">
        <v>0.31</v>
      </c>
      <c r="E76" s="131">
        <f>E70*D76</f>
        <v>6.4480000000000004</v>
      </c>
      <c r="F76" s="131"/>
      <c r="G76" s="63"/>
      <c r="H76" s="63"/>
      <c r="I76" s="63"/>
      <c r="J76" s="63"/>
      <c r="K76" s="63"/>
      <c r="L76" s="63"/>
    </row>
    <row r="77" spans="1:12" ht="25.5" x14ac:dyDescent="0.25">
      <c r="A77" s="158">
        <v>8</v>
      </c>
      <c r="B77" s="60" t="s">
        <v>276</v>
      </c>
      <c r="C77" s="129" t="s">
        <v>13</v>
      </c>
      <c r="D77" s="131"/>
      <c r="E77" s="129">
        <v>2</v>
      </c>
      <c r="F77" s="63"/>
      <c r="G77" s="63"/>
      <c r="H77" s="63"/>
      <c r="I77" s="63"/>
      <c r="J77" s="63"/>
      <c r="K77" s="63"/>
      <c r="L77" s="63"/>
    </row>
    <row r="78" spans="1:12" x14ac:dyDescent="0.25">
      <c r="A78" s="159"/>
      <c r="B78" s="62" t="s">
        <v>15</v>
      </c>
      <c r="C78" s="131" t="s">
        <v>16</v>
      </c>
      <c r="D78" s="131">
        <v>1</v>
      </c>
      <c r="E78" s="131">
        <f>E77*D78</f>
        <v>2</v>
      </c>
      <c r="F78" s="63"/>
      <c r="G78" s="63"/>
      <c r="H78" s="63"/>
      <c r="I78" s="63"/>
      <c r="J78" s="63"/>
      <c r="K78" s="63"/>
      <c r="L78" s="130"/>
    </row>
    <row r="79" spans="1:12" x14ac:dyDescent="0.25">
      <c r="A79" s="159"/>
      <c r="B79" s="62" t="s">
        <v>364</v>
      </c>
      <c r="C79" s="131" t="s">
        <v>20</v>
      </c>
      <c r="D79" s="131">
        <v>1.05</v>
      </c>
      <c r="E79" s="131">
        <f>E77*D79</f>
        <v>2.1</v>
      </c>
      <c r="F79" s="63"/>
      <c r="G79" s="63"/>
      <c r="H79" s="63"/>
      <c r="I79" s="63"/>
      <c r="J79" s="63"/>
      <c r="K79" s="63"/>
      <c r="L79" s="130"/>
    </row>
    <row r="80" spans="1:12" x14ac:dyDescent="0.25">
      <c r="A80" s="159"/>
      <c r="B80" s="62" t="s">
        <v>24</v>
      </c>
      <c r="C80" s="131" t="s">
        <v>14</v>
      </c>
      <c r="D80" s="131">
        <v>3.2000000000000001E-2</v>
      </c>
      <c r="E80" s="131">
        <f>D80*E77</f>
        <v>6.4000000000000001E-2</v>
      </c>
      <c r="F80" s="63"/>
      <c r="G80" s="63"/>
      <c r="H80" s="63"/>
      <c r="I80" s="63"/>
      <c r="J80" s="63"/>
      <c r="K80" s="63"/>
      <c r="L80" s="130"/>
    </row>
    <row r="81" spans="1:12" x14ac:dyDescent="0.25">
      <c r="A81" s="160"/>
      <c r="B81" s="62" t="s">
        <v>17</v>
      </c>
      <c r="C81" s="131" t="s">
        <v>16</v>
      </c>
      <c r="D81" s="131">
        <v>0.5</v>
      </c>
      <c r="E81" s="131">
        <f>E77*D81</f>
        <v>1</v>
      </c>
      <c r="F81" s="131"/>
      <c r="G81" s="63"/>
      <c r="H81" s="63"/>
      <c r="I81" s="63"/>
      <c r="J81" s="63"/>
      <c r="K81" s="63"/>
      <c r="L81" s="130"/>
    </row>
    <row r="82" spans="1:12" ht="25.5" x14ac:dyDescent="0.25">
      <c r="A82" s="158">
        <v>9</v>
      </c>
      <c r="B82" s="60" t="s">
        <v>277</v>
      </c>
      <c r="C82" s="129" t="s">
        <v>13</v>
      </c>
      <c r="D82" s="129"/>
      <c r="E82" s="129">
        <v>2</v>
      </c>
      <c r="F82" s="61"/>
      <c r="G82" s="61"/>
      <c r="H82" s="61"/>
      <c r="I82" s="61"/>
      <c r="J82" s="61"/>
      <c r="K82" s="61"/>
      <c r="L82" s="61"/>
    </row>
    <row r="83" spans="1:12" x14ac:dyDescent="0.25">
      <c r="A83" s="159"/>
      <c r="B83" s="62" t="s">
        <v>15</v>
      </c>
      <c r="C83" s="131" t="s">
        <v>16</v>
      </c>
      <c r="D83" s="131">
        <v>1</v>
      </c>
      <c r="E83" s="131">
        <f>E82*D83</f>
        <v>2</v>
      </c>
      <c r="F83" s="63"/>
      <c r="G83" s="63"/>
      <c r="H83" s="63"/>
      <c r="I83" s="63"/>
      <c r="J83" s="63"/>
      <c r="K83" s="63"/>
      <c r="L83" s="130"/>
    </row>
    <row r="84" spans="1:12" x14ac:dyDescent="0.25">
      <c r="A84" s="159"/>
      <c r="B84" s="62" t="s">
        <v>117</v>
      </c>
      <c r="C84" s="131" t="s">
        <v>23</v>
      </c>
      <c r="D84" s="131">
        <v>0.1</v>
      </c>
      <c r="E84" s="131">
        <f>E82*D84</f>
        <v>0.2</v>
      </c>
      <c r="F84" s="63"/>
      <c r="G84" s="63"/>
      <c r="H84" s="63"/>
      <c r="I84" s="63"/>
      <c r="J84" s="63"/>
      <c r="K84" s="63"/>
      <c r="L84" s="130"/>
    </row>
    <row r="85" spans="1:12" x14ac:dyDescent="0.25">
      <c r="A85" s="159"/>
      <c r="B85" s="62" t="s">
        <v>118</v>
      </c>
      <c r="C85" s="131" t="s">
        <v>14</v>
      </c>
      <c r="D85" s="131">
        <v>0.02</v>
      </c>
      <c r="E85" s="131">
        <f>E82*D85</f>
        <v>0.04</v>
      </c>
      <c r="F85" s="63"/>
      <c r="G85" s="63"/>
      <c r="H85" s="63"/>
      <c r="I85" s="63"/>
      <c r="J85" s="63"/>
      <c r="K85" s="63"/>
      <c r="L85" s="130"/>
    </row>
    <row r="86" spans="1:12" x14ac:dyDescent="0.25">
      <c r="A86" s="159"/>
      <c r="B86" s="62" t="s">
        <v>151</v>
      </c>
      <c r="C86" s="131" t="s">
        <v>22</v>
      </c>
      <c r="D86" s="131">
        <v>1.2E-2</v>
      </c>
      <c r="E86" s="131">
        <f>E82*D86</f>
        <v>2.4E-2</v>
      </c>
      <c r="F86" s="63"/>
      <c r="G86" s="63"/>
      <c r="H86" s="63"/>
      <c r="I86" s="63"/>
      <c r="J86" s="63"/>
      <c r="K86" s="63"/>
      <c r="L86" s="130"/>
    </row>
    <row r="87" spans="1:12" x14ac:dyDescent="0.25">
      <c r="A87" s="159"/>
      <c r="B87" s="62" t="s">
        <v>237</v>
      </c>
      <c r="C87" s="131" t="s">
        <v>23</v>
      </c>
      <c r="D87" s="131">
        <v>0.15</v>
      </c>
      <c r="E87" s="131">
        <f>E82*D87</f>
        <v>0.3</v>
      </c>
      <c r="F87" s="63"/>
      <c r="G87" s="63"/>
      <c r="H87" s="63"/>
      <c r="I87" s="63"/>
      <c r="J87" s="63"/>
      <c r="K87" s="63"/>
      <c r="L87" s="130"/>
    </row>
    <row r="88" spans="1:12" x14ac:dyDescent="0.25">
      <c r="A88" s="159"/>
      <c r="B88" s="62" t="s">
        <v>150</v>
      </c>
      <c r="C88" s="131" t="s">
        <v>23</v>
      </c>
      <c r="D88" s="131">
        <v>0.55000000000000004</v>
      </c>
      <c r="E88" s="131">
        <f>E82*D88</f>
        <v>1.1000000000000001</v>
      </c>
      <c r="F88" s="63"/>
      <c r="G88" s="63"/>
      <c r="H88" s="63"/>
      <c r="I88" s="63"/>
      <c r="J88" s="63"/>
      <c r="K88" s="63"/>
      <c r="L88" s="130"/>
    </row>
    <row r="89" spans="1:12" x14ac:dyDescent="0.25">
      <c r="A89" s="160"/>
      <c r="B89" s="62" t="s">
        <v>17</v>
      </c>
      <c r="C89" s="131" t="s">
        <v>16</v>
      </c>
      <c r="D89" s="131">
        <v>0.5</v>
      </c>
      <c r="E89" s="131">
        <f>E82*D89</f>
        <v>1</v>
      </c>
      <c r="F89" s="131"/>
      <c r="G89" s="63"/>
      <c r="H89" s="63"/>
      <c r="I89" s="63"/>
      <c r="J89" s="63"/>
      <c r="K89" s="63"/>
      <c r="L89" s="130"/>
    </row>
    <row r="90" spans="1:12" x14ac:dyDescent="0.25">
      <c r="A90" s="153">
        <v>10</v>
      </c>
      <c r="B90" s="60" t="s">
        <v>343</v>
      </c>
      <c r="C90" s="129" t="s">
        <v>285</v>
      </c>
      <c r="D90" s="129"/>
      <c r="E90" s="129">
        <v>4</v>
      </c>
      <c r="F90" s="63"/>
      <c r="G90" s="79"/>
      <c r="H90" s="85"/>
      <c r="I90" s="79"/>
      <c r="J90" s="85"/>
      <c r="K90" s="85"/>
      <c r="L90" s="79"/>
    </row>
    <row r="91" spans="1:12" x14ac:dyDescent="0.25">
      <c r="A91" s="153"/>
      <c r="B91" s="62" t="s">
        <v>15</v>
      </c>
      <c r="C91" s="131" t="s">
        <v>16</v>
      </c>
      <c r="D91" s="131">
        <v>1</v>
      </c>
      <c r="E91" s="131">
        <f>E90*D91</f>
        <v>4</v>
      </c>
      <c r="F91" s="131"/>
      <c r="G91" s="131"/>
      <c r="H91" s="85"/>
      <c r="I91" s="79"/>
      <c r="J91" s="85"/>
      <c r="K91" s="85"/>
      <c r="L91" s="130"/>
    </row>
    <row r="92" spans="1:12" x14ac:dyDescent="0.25">
      <c r="A92" s="153"/>
      <c r="B92" s="62" t="s">
        <v>102</v>
      </c>
      <c r="C92" s="131" t="s">
        <v>101</v>
      </c>
      <c r="D92" s="131"/>
      <c r="E92" s="131">
        <f>0.85*1.02</f>
        <v>0.86699999999999999</v>
      </c>
      <c r="F92" s="67"/>
      <c r="G92" s="79"/>
      <c r="H92" s="85"/>
      <c r="I92" s="79"/>
      <c r="J92" s="85"/>
      <c r="K92" s="85"/>
      <c r="L92" s="130"/>
    </row>
    <row r="93" spans="1:12" x14ac:dyDescent="0.25">
      <c r="A93" s="153"/>
      <c r="B93" s="62" t="s">
        <v>155</v>
      </c>
      <c r="C93" s="131" t="s">
        <v>22</v>
      </c>
      <c r="D93" s="131"/>
      <c r="E93" s="131">
        <f>0.01</f>
        <v>0.01</v>
      </c>
      <c r="F93" s="63"/>
      <c r="G93" s="79"/>
      <c r="H93" s="85"/>
      <c r="I93" s="79"/>
      <c r="J93" s="85"/>
      <c r="K93" s="85"/>
      <c r="L93" s="130"/>
    </row>
    <row r="94" spans="1:12" x14ac:dyDescent="0.25">
      <c r="A94" s="153"/>
      <c r="B94" s="83" t="s">
        <v>112</v>
      </c>
      <c r="C94" s="84" t="s">
        <v>22</v>
      </c>
      <c r="D94" s="84"/>
      <c r="E94" s="23">
        <f>0.04*1.05</f>
        <v>4.2000000000000003E-2</v>
      </c>
      <c r="F94" s="63"/>
      <c r="G94" s="23"/>
      <c r="H94" s="23"/>
      <c r="I94" s="23"/>
      <c r="J94" s="23"/>
      <c r="K94" s="23"/>
      <c r="L94" s="130"/>
    </row>
    <row r="95" spans="1:12" x14ac:dyDescent="0.25">
      <c r="A95" s="153"/>
      <c r="B95" s="62" t="s">
        <v>38</v>
      </c>
      <c r="C95" s="131" t="s">
        <v>16</v>
      </c>
      <c r="D95" s="131">
        <v>5</v>
      </c>
      <c r="E95" s="131">
        <f>E90*D95</f>
        <v>20</v>
      </c>
      <c r="F95" s="63"/>
      <c r="G95" s="79"/>
      <c r="H95" s="85"/>
      <c r="I95" s="79"/>
      <c r="J95" s="85"/>
      <c r="K95" s="85"/>
      <c r="L95" s="130"/>
    </row>
    <row r="96" spans="1:12" x14ac:dyDescent="0.25">
      <c r="A96" s="153">
        <v>11</v>
      </c>
      <c r="B96" s="60" t="s">
        <v>373</v>
      </c>
      <c r="C96" s="129" t="s">
        <v>285</v>
      </c>
      <c r="D96" s="129"/>
      <c r="E96" s="129">
        <v>4</v>
      </c>
      <c r="F96" s="61"/>
      <c r="G96" s="61"/>
      <c r="H96" s="61"/>
      <c r="I96" s="61"/>
      <c r="J96" s="61"/>
      <c r="K96" s="61"/>
      <c r="L96" s="61"/>
    </row>
    <row r="97" spans="1:12" x14ac:dyDescent="0.25">
      <c r="A97" s="153"/>
      <c r="B97" s="62" t="s">
        <v>15</v>
      </c>
      <c r="C97" s="131" t="s">
        <v>16</v>
      </c>
      <c r="D97" s="131">
        <v>1</v>
      </c>
      <c r="E97" s="131">
        <f>E96*D97</f>
        <v>4</v>
      </c>
      <c r="F97" s="63"/>
      <c r="G97" s="63"/>
      <c r="H97" s="63"/>
      <c r="I97" s="63"/>
      <c r="J97" s="63"/>
      <c r="K97" s="63"/>
      <c r="L97" s="81"/>
    </row>
    <row r="98" spans="1:12" ht="25.5" x14ac:dyDescent="0.25">
      <c r="A98" s="153"/>
      <c r="B98" s="64" t="s">
        <v>375</v>
      </c>
      <c r="C98" s="131" t="s">
        <v>285</v>
      </c>
      <c r="D98" s="131"/>
      <c r="E98" s="131">
        <v>4</v>
      </c>
      <c r="F98" s="63"/>
      <c r="G98" s="63"/>
      <c r="H98" s="63"/>
      <c r="I98" s="63"/>
      <c r="J98" s="63"/>
      <c r="K98" s="63"/>
      <c r="L98" s="130"/>
    </row>
    <row r="99" spans="1:12" x14ac:dyDescent="0.25">
      <c r="A99" s="153"/>
      <c r="B99" s="62" t="s">
        <v>24</v>
      </c>
      <c r="C99" s="131" t="s">
        <v>14</v>
      </c>
      <c r="D99" s="131">
        <v>3.5000000000000003E-2</v>
      </c>
      <c r="E99" s="131">
        <f>D99*E96</f>
        <v>0.14000000000000001</v>
      </c>
      <c r="F99" s="63"/>
      <c r="G99" s="63"/>
      <c r="H99" s="63"/>
      <c r="I99" s="63"/>
      <c r="J99" s="63"/>
      <c r="K99" s="63"/>
      <c r="L99" s="130"/>
    </row>
    <row r="100" spans="1:12" x14ac:dyDescent="0.25">
      <c r="A100" s="153"/>
      <c r="B100" s="62" t="s">
        <v>371</v>
      </c>
      <c r="C100" s="131" t="s">
        <v>23</v>
      </c>
      <c r="D100" s="131">
        <v>0.1</v>
      </c>
      <c r="E100" s="131">
        <f>E96*D100</f>
        <v>0.4</v>
      </c>
      <c r="F100" s="63"/>
      <c r="G100" s="63"/>
      <c r="H100" s="63"/>
      <c r="I100" s="63"/>
      <c r="J100" s="63"/>
      <c r="K100" s="63"/>
      <c r="L100" s="130"/>
    </row>
    <row r="101" spans="1:12" x14ac:dyDescent="0.25">
      <c r="A101" s="153"/>
      <c r="B101" s="62" t="s">
        <v>236</v>
      </c>
      <c r="C101" s="131" t="s">
        <v>18</v>
      </c>
      <c r="D101" s="131">
        <v>2</v>
      </c>
      <c r="E101" s="131">
        <f>E96*D101</f>
        <v>8</v>
      </c>
      <c r="F101" s="63"/>
      <c r="G101" s="63"/>
      <c r="H101" s="63"/>
      <c r="I101" s="63"/>
      <c r="J101" s="63"/>
      <c r="K101" s="63"/>
      <c r="L101" s="130"/>
    </row>
    <row r="102" spans="1:12" x14ac:dyDescent="0.25">
      <c r="A102" s="153"/>
      <c r="B102" s="62" t="s">
        <v>17</v>
      </c>
      <c r="C102" s="131" t="s">
        <v>16</v>
      </c>
      <c r="D102" s="131">
        <v>5</v>
      </c>
      <c r="E102" s="131">
        <f>E96*D102</f>
        <v>20</v>
      </c>
      <c r="F102" s="131"/>
      <c r="G102" s="63"/>
      <c r="H102" s="63"/>
      <c r="I102" s="63"/>
      <c r="J102" s="63"/>
      <c r="K102" s="63"/>
      <c r="L102" s="130"/>
    </row>
    <row r="103" spans="1:12" ht="25.5" x14ac:dyDescent="0.25">
      <c r="A103" s="158">
        <v>12</v>
      </c>
      <c r="B103" s="60" t="s">
        <v>374</v>
      </c>
      <c r="C103" s="129" t="s">
        <v>13</v>
      </c>
      <c r="D103" s="129"/>
      <c r="E103" s="129">
        <v>1.45</v>
      </c>
      <c r="F103" s="61"/>
      <c r="G103" s="61"/>
      <c r="H103" s="61"/>
      <c r="I103" s="61"/>
      <c r="J103" s="61"/>
      <c r="K103" s="61"/>
      <c r="L103" s="61"/>
    </row>
    <row r="104" spans="1:12" x14ac:dyDescent="0.25">
      <c r="A104" s="159"/>
      <c r="B104" s="62" t="s">
        <v>15</v>
      </c>
      <c r="C104" s="131" t="s">
        <v>16</v>
      </c>
      <c r="D104" s="131">
        <v>1</v>
      </c>
      <c r="E104" s="131">
        <f>E103*D104</f>
        <v>1.45</v>
      </c>
      <c r="F104" s="63"/>
      <c r="G104" s="63"/>
      <c r="H104" s="63"/>
      <c r="I104" s="63"/>
      <c r="J104" s="63"/>
      <c r="K104" s="63"/>
      <c r="L104" s="130"/>
    </row>
    <row r="105" spans="1:12" x14ac:dyDescent="0.25">
      <c r="A105" s="159"/>
      <c r="B105" s="64" t="s">
        <v>372</v>
      </c>
      <c r="C105" s="131" t="s">
        <v>13</v>
      </c>
      <c r="D105" s="131">
        <v>1.05</v>
      </c>
      <c r="E105" s="131">
        <f>E103*D105</f>
        <v>1.5225</v>
      </c>
      <c r="F105" s="63"/>
      <c r="G105" s="63"/>
      <c r="H105" s="63"/>
      <c r="I105" s="63"/>
      <c r="J105" s="63"/>
      <c r="K105" s="63"/>
      <c r="L105" s="130"/>
    </row>
    <row r="106" spans="1:12" x14ac:dyDescent="0.25">
      <c r="A106" s="159"/>
      <c r="B106" s="62" t="s">
        <v>24</v>
      </c>
      <c r="C106" s="131" t="s">
        <v>14</v>
      </c>
      <c r="D106" s="131">
        <v>3.5000000000000003E-2</v>
      </c>
      <c r="E106" s="131">
        <f>D106*E103</f>
        <v>5.0750000000000003E-2</v>
      </c>
      <c r="F106" s="63"/>
      <c r="G106" s="63"/>
      <c r="H106" s="63"/>
      <c r="I106" s="63"/>
      <c r="J106" s="63"/>
      <c r="K106" s="63"/>
      <c r="L106" s="130"/>
    </row>
    <row r="107" spans="1:12" x14ac:dyDescent="0.25">
      <c r="A107" s="159"/>
      <c r="B107" s="62" t="s">
        <v>371</v>
      </c>
      <c r="C107" s="131" t="s">
        <v>23</v>
      </c>
      <c r="D107" s="131">
        <v>0.2</v>
      </c>
      <c r="E107" s="131">
        <f>E105*D107</f>
        <v>0.30449999999999999</v>
      </c>
      <c r="F107" s="63"/>
      <c r="G107" s="63"/>
      <c r="H107" s="63"/>
      <c r="I107" s="63"/>
      <c r="J107" s="63"/>
      <c r="K107" s="63"/>
      <c r="L107" s="130"/>
    </row>
    <row r="108" spans="1:12" x14ac:dyDescent="0.25">
      <c r="A108" s="159"/>
      <c r="B108" s="62" t="s">
        <v>236</v>
      </c>
      <c r="C108" s="131" t="s">
        <v>18</v>
      </c>
      <c r="D108" s="131">
        <v>4</v>
      </c>
      <c r="E108" s="131">
        <f>E103*D108</f>
        <v>5.8</v>
      </c>
      <c r="F108" s="63"/>
      <c r="G108" s="63"/>
      <c r="H108" s="63"/>
      <c r="I108" s="63"/>
      <c r="J108" s="63"/>
      <c r="K108" s="63"/>
      <c r="L108" s="130"/>
    </row>
    <row r="109" spans="1:12" x14ac:dyDescent="0.25">
      <c r="A109" s="160"/>
      <c r="B109" s="62" t="s">
        <v>17</v>
      </c>
      <c r="C109" s="131" t="s">
        <v>16</v>
      </c>
      <c r="D109" s="131">
        <v>0.51</v>
      </c>
      <c r="E109" s="131">
        <f>E103*D109</f>
        <v>0.73949999999999994</v>
      </c>
      <c r="F109" s="131"/>
      <c r="G109" s="63"/>
      <c r="H109" s="63"/>
      <c r="I109" s="63"/>
      <c r="J109" s="63"/>
      <c r="K109" s="63"/>
      <c r="L109" s="130"/>
    </row>
    <row r="110" spans="1:12" ht="25.5" x14ac:dyDescent="0.25">
      <c r="A110" s="173">
        <v>13</v>
      </c>
      <c r="B110" s="60" t="s">
        <v>429</v>
      </c>
      <c r="C110" s="131" t="s">
        <v>21</v>
      </c>
      <c r="D110" s="131"/>
      <c r="E110" s="131">
        <v>5</v>
      </c>
      <c r="F110" s="131"/>
      <c r="G110" s="63"/>
      <c r="H110" s="63"/>
      <c r="I110" s="63"/>
      <c r="J110" s="63"/>
      <c r="K110" s="63"/>
      <c r="L110" s="130"/>
    </row>
    <row r="111" spans="1:12" x14ac:dyDescent="0.25">
      <c r="A111" s="174"/>
      <c r="B111" s="62" t="s">
        <v>15</v>
      </c>
      <c r="C111" s="131" t="s">
        <v>16</v>
      </c>
      <c r="D111" s="131">
        <v>1</v>
      </c>
      <c r="E111" s="131">
        <f>D111*E110</f>
        <v>5</v>
      </c>
      <c r="F111" s="131"/>
      <c r="G111" s="63"/>
      <c r="H111" s="63"/>
      <c r="I111" s="63"/>
      <c r="J111" s="63"/>
      <c r="K111" s="63"/>
      <c r="L111" s="130"/>
    </row>
    <row r="112" spans="1:12" ht="25.5" x14ac:dyDescent="0.25">
      <c r="A112" s="174"/>
      <c r="B112" s="64" t="s">
        <v>266</v>
      </c>
      <c r="C112" s="131" t="s">
        <v>21</v>
      </c>
      <c r="D112" s="131">
        <v>1</v>
      </c>
      <c r="E112" s="131">
        <f>E111*D112</f>
        <v>5</v>
      </c>
      <c r="F112" s="131"/>
      <c r="G112" s="63"/>
      <c r="H112" s="63"/>
      <c r="I112" s="63"/>
      <c r="J112" s="63"/>
      <c r="K112" s="63"/>
      <c r="L112" s="130"/>
    </row>
    <row r="113" spans="1:13" x14ac:dyDescent="0.25">
      <c r="A113" s="175"/>
      <c r="B113" s="86" t="s">
        <v>265</v>
      </c>
      <c r="C113" s="130" t="s">
        <v>21</v>
      </c>
      <c r="D113" s="130">
        <v>1</v>
      </c>
      <c r="E113" s="130">
        <f>E110*D113</f>
        <v>5</v>
      </c>
      <c r="F113" s="130"/>
      <c r="G113" s="81"/>
      <c r="H113" s="81"/>
      <c r="I113" s="81"/>
      <c r="J113" s="81"/>
      <c r="K113" s="81"/>
      <c r="L113" s="130"/>
    </row>
    <row r="114" spans="1:13" ht="25.5" x14ac:dyDescent="0.25">
      <c r="A114" s="149">
        <v>14</v>
      </c>
      <c r="B114" s="60" t="s">
        <v>348</v>
      </c>
      <c r="C114" s="129" t="s">
        <v>285</v>
      </c>
      <c r="D114" s="129"/>
      <c r="E114" s="129">
        <v>12</v>
      </c>
      <c r="F114" s="61"/>
      <c r="G114" s="61"/>
      <c r="H114" s="61"/>
      <c r="I114" s="61"/>
      <c r="J114" s="61"/>
      <c r="K114" s="61"/>
      <c r="L114" s="61"/>
    </row>
    <row r="115" spans="1:13" x14ac:dyDescent="0.25">
      <c r="A115" s="149"/>
      <c r="B115" s="62" t="s">
        <v>15</v>
      </c>
      <c r="C115" s="131" t="s">
        <v>16</v>
      </c>
      <c r="D115" s="131">
        <v>1</v>
      </c>
      <c r="E115" s="131">
        <f>E114*D115</f>
        <v>12</v>
      </c>
      <c r="F115" s="63"/>
      <c r="G115" s="63"/>
      <c r="H115" s="63"/>
      <c r="I115" s="63"/>
      <c r="J115" s="63"/>
      <c r="K115" s="63"/>
      <c r="L115" s="130"/>
    </row>
    <row r="116" spans="1:13" x14ac:dyDescent="0.25">
      <c r="A116" s="149"/>
      <c r="B116" s="64" t="s">
        <v>344</v>
      </c>
      <c r="C116" s="131" t="s">
        <v>20</v>
      </c>
      <c r="D116" s="131"/>
      <c r="E116" s="131">
        <f>4.5*1.05</f>
        <v>4.7250000000000005</v>
      </c>
      <c r="F116" s="131"/>
      <c r="G116" s="63"/>
      <c r="H116" s="63"/>
      <c r="I116" s="63"/>
      <c r="J116" s="63"/>
      <c r="K116" s="63"/>
      <c r="L116" s="81"/>
    </row>
    <row r="117" spans="1:13" x14ac:dyDescent="0.25">
      <c r="A117" s="149"/>
      <c r="B117" s="62" t="s">
        <v>345</v>
      </c>
      <c r="C117" s="131" t="s">
        <v>19</v>
      </c>
      <c r="D117" s="131"/>
      <c r="E117" s="131">
        <f>6*1.05</f>
        <v>6.3000000000000007</v>
      </c>
      <c r="F117" s="63"/>
      <c r="G117" s="63"/>
      <c r="H117" s="63"/>
      <c r="I117" s="63"/>
      <c r="J117" s="63"/>
      <c r="K117" s="63"/>
      <c r="L117" s="130"/>
    </row>
    <row r="118" spans="1:13" x14ac:dyDescent="0.25">
      <c r="A118" s="149"/>
      <c r="B118" s="62" t="s">
        <v>346</v>
      </c>
      <c r="C118" s="131" t="s">
        <v>19</v>
      </c>
      <c r="D118" s="131"/>
      <c r="E118" s="131">
        <f>52.3*1.05</f>
        <v>54.914999999999999</v>
      </c>
      <c r="F118" s="63"/>
      <c r="G118" s="63"/>
      <c r="H118" s="63"/>
      <c r="I118" s="63"/>
      <c r="J118" s="63"/>
      <c r="K118" s="63"/>
      <c r="L118" s="130"/>
    </row>
    <row r="119" spans="1:13" x14ac:dyDescent="0.25">
      <c r="A119" s="149"/>
      <c r="B119" s="62" t="s">
        <v>347</v>
      </c>
      <c r="C119" s="131" t="s">
        <v>19</v>
      </c>
      <c r="D119" s="131"/>
      <c r="E119" s="131">
        <f>9.8*1.05</f>
        <v>10.290000000000001</v>
      </c>
      <c r="F119" s="63"/>
      <c r="G119" s="63"/>
      <c r="H119" s="63"/>
      <c r="I119" s="63"/>
      <c r="J119" s="63"/>
      <c r="K119" s="63"/>
      <c r="L119" s="130"/>
    </row>
    <row r="120" spans="1:13" x14ac:dyDescent="0.25">
      <c r="A120" s="149"/>
      <c r="B120" s="62" t="s">
        <v>349</v>
      </c>
      <c r="C120" s="131" t="s">
        <v>19</v>
      </c>
      <c r="D120" s="131"/>
      <c r="E120" s="131">
        <f>5.8*1.05</f>
        <v>6.09</v>
      </c>
      <c r="F120" s="63"/>
      <c r="G120" s="63"/>
      <c r="H120" s="63"/>
      <c r="I120" s="63"/>
      <c r="J120" s="63"/>
      <c r="K120" s="63"/>
      <c r="L120" s="130"/>
    </row>
    <row r="121" spans="1:13" x14ac:dyDescent="0.25">
      <c r="A121" s="149"/>
      <c r="B121" s="62" t="s">
        <v>350</v>
      </c>
      <c r="C121" s="131" t="s">
        <v>19</v>
      </c>
      <c r="D121" s="131"/>
      <c r="E121" s="131">
        <f>1.2*1.05</f>
        <v>1.26</v>
      </c>
      <c r="F121" s="63"/>
      <c r="G121" s="63"/>
      <c r="H121" s="63"/>
      <c r="I121" s="63"/>
      <c r="J121" s="63"/>
      <c r="K121" s="63"/>
      <c r="L121" s="131"/>
    </row>
    <row r="122" spans="1:13" x14ac:dyDescent="0.25">
      <c r="A122" s="149"/>
      <c r="B122" s="62" t="s">
        <v>17</v>
      </c>
      <c r="C122" s="131" t="s">
        <v>16</v>
      </c>
      <c r="D122" s="131">
        <v>5</v>
      </c>
      <c r="E122" s="131">
        <f>E114*D122</f>
        <v>60</v>
      </c>
      <c r="F122" s="131"/>
      <c r="G122" s="63"/>
      <c r="H122" s="63"/>
      <c r="I122" s="63"/>
      <c r="J122" s="63"/>
      <c r="K122" s="63"/>
      <c r="L122" s="131"/>
    </row>
    <row r="123" spans="1:13" x14ac:dyDescent="0.25">
      <c r="A123" s="149">
        <v>15</v>
      </c>
      <c r="B123" s="60" t="s">
        <v>351</v>
      </c>
      <c r="C123" s="129" t="s">
        <v>22</v>
      </c>
      <c r="D123" s="129"/>
      <c r="E123" s="129">
        <v>0.60399999999999998</v>
      </c>
      <c r="F123" s="129"/>
      <c r="G123" s="61"/>
      <c r="H123" s="61"/>
      <c r="I123" s="61"/>
      <c r="J123" s="61"/>
      <c r="K123" s="61"/>
      <c r="L123" s="61"/>
    </row>
    <row r="124" spans="1:13" x14ac:dyDescent="0.25">
      <c r="A124" s="149"/>
      <c r="B124" s="62" t="s">
        <v>15</v>
      </c>
      <c r="C124" s="131" t="s">
        <v>16</v>
      </c>
      <c r="D124" s="131">
        <v>1</v>
      </c>
      <c r="E124" s="131">
        <f>E123*D124</f>
        <v>0.60399999999999998</v>
      </c>
      <c r="F124" s="131"/>
      <c r="G124" s="63"/>
      <c r="H124" s="63"/>
      <c r="I124" s="63"/>
      <c r="J124" s="63"/>
      <c r="K124" s="63"/>
      <c r="L124" s="63"/>
    </row>
    <row r="125" spans="1:13" ht="25.5" x14ac:dyDescent="0.25">
      <c r="A125" s="149"/>
      <c r="B125" s="64" t="s">
        <v>263</v>
      </c>
      <c r="C125" s="131" t="s">
        <v>23</v>
      </c>
      <c r="D125" s="131">
        <v>20</v>
      </c>
      <c r="E125" s="131">
        <f>E123*D125</f>
        <v>12.08</v>
      </c>
      <c r="F125" s="63"/>
      <c r="G125" s="63"/>
      <c r="H125" s="63"/>
      <c r="I125" s="63"/>
      <c r="J125" s="63"/>
      <c r="K125" s="63"/>
      <c r="L125" s="63"/>
    </row>
    <row r="126" spans="1:13" x14ac:dyDescent="0.25">
      <c r="A126" s="149"/>
      <c r="B126" s="62" t="s">
        <v>17</v>
      </c>
      <c r="C126" s="131" t="s">
        <v>16</v>
      </c>
      <c r="D126" s="131">
        <v>25</v>
      </c>
      <c r="E126" s="131">
        <f>E123*D126</f>
        <v>15.1</v>
      </c>
      <c r="F126" s="131"/>
      <c r="G126" s="63"/>
      <c r="H126" s="63"/>
      <c r="I126" s="63"/>
      <c r="J126" s="63"/>
      <c r="K126" s="63"/>
      <c r="L126" s="63"/>
    </row>
    <row r="127" spans="1:13" x14ac:dyDescent="0.25">
      <c r="A127" s="172" t="s">
        <v>438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</row>
    <row r="128" spans="1:13" ht="25.5" x14ac:dyDescent="0.25">
      <c r="A128" s="150">
        <v>1</v>
      </c>
      <c r="B128" s="60" t="s">
        <v>439</v>
      </c>
      <c r="C128" s="129" t="s">
        <v>14</v>
      </c>
      <c r="D128" s="129"/>
      <c r="E128" s="129">
        <v>3.75</v>
      </c>
      <c r="F128" s="129"/>
      <c r="G128" s="61"/>
      <c r="H128" s="61"/>
      <c r="I128" s="61"/>
      <c r="J128" s="61"/>
      <c r="K128" s="61"/>
      <c r="L128" s="61"/>
    </row>
    <row r="129" spans="1:12" x14ac:dyDescent="0.25">
      <c r="A129" s="152"/>
      <c r="B129" s="62" t="s">
        <v>392</v>
      </c>
      <c r="C129" s="131" t="s">
        <v>16</v>
      </c>
      <c r="D129" s="131">
        <v>1</v>
      </c>
      <c r="E129" s="131">
        <f>D129*E128</f>
        <v>3.75</v>
      </c>
      <c r="F129" s="131"/>
      <c r="G129" s="63"/>
      <c r="H129" s="63"/>
      <c r="I129" s="63"/>
      <c r="J129" s="63"/>
      <c r="K129" s="63"/>
      <c r="L129" s="63"/>
    </row>
    <row r="130" spans="1:12" x14ac:dyDescent="0.25">
      <c r="A130" s="150">
        <v>2</v>
      </c>
      <c r="B130" s="128" t="s">
        <v>440</v>
      </c>
      <c r="C130" s="129" t="s">
        <v>14</v>
      </c>
      <c r="D130" s="129"/>
      <c r="E130" s="129">
        <v>0.45</v>
      </c>
      <c r="F130" s="129"/>
      <c r="G130" s="61"/>
      <c r="H130" s="61"/>
      <c r="I130" s="61"/>
      <c r="J130" s="61"/>
      <c r="K130" s="61"/>
      <c r="L130" s="61"/>
    </row>
    <row r="131" spans="1:12" x14ac:dyDescent="0.25">
      <c r="A131" s="151"/>
      <c r="B131" s="62" t="s">
        <v>392</v>
      </c>
      <c r="C131" s="131" t="s">
        <v>16</v>
      </c>
      <c r="D131" s="131">
        <v>1</v>
      </c>
      <c r="E131" s="131">
        <f>D131*E130</f>
        <v>0.45</v>
      </c>
      <c r="F131" s="131"/>
      <c r="G131" s="63"/>
      <c r="H131" s="63"/>
      <c r="I131" s="63"/>
      <c r="J131" s="63"/>
      <c r="K131" s="63"/>
      <c r="L131" s="63"/>
    </row>
    <row r="132" spans="1:12" x14ac:dyDescent="0.25">
      <c r="A132" s="152"/>
      <c r="B132" s="71" t="s">
        <v>152</v>
      </c>
      <c r="C132" s="67" t="s">
        <v>101</v>
      </c>
      <c r="D132" s="131">
        <v>1.21</v>
      </c>
      <c r="E132" s="131">
        <f>D132*E131</f>
        <v>0.54449999999999998</v>
      </c>
      <c r="F132" s="131"/>
      <c r="G132" s="63"/>
      <c r="H132" s="63"/>
      <c r="I132" s="63"/>
      <c r="J132" s="63"/>
      <c r="K132" s="63"/>
      <c r="L132" s="63"/>
    </row>
    <row r="133" spans="1:12" ht="25.5" x14ac:dyDescent="0.25">
      <c r="A133" s="149">
        <v>3</v>
      </c>
      <c r="B133" s="60" t="s">
        <v>465</v>
      </c>
      <c r="C133" s="129" t="s">
        <v>20</v>
      </c>
      <c r="D133" s="129"/>
      <c r="E133" s="129">
        <v>8.25</v>
      </c>
      <c r="F133" s="129"/>
      <c r="G133" s="61"/>
      <c r="H133" s="61"/>
      <c r="I133" s="61"/>
      <c r="J133" s="61"/>
      <c r="K133" s="61"/>
      <c r="L133" s="61"/>
    </row>
    <row r="134" spans="1:12" x14ac:dyDescent="0.25">
      <c r="A134" s="149"/>
      <c r="B134" s="62" t="s">
        <v>15</v>
      </c>
      <c r="C134" s="131" t="s">
        <v>161</v>
      </c>
      <c r="D134" s="131">
        <v>1</v>
      </c>
      <c r="E134" s="63">
        <f>E133*D134</f>
        <v>8.25</v>
      </c>
      <c r="F134" s="63"/>
      <c r="G134" s="63"/>
      <c r="H134" s="7"/>
      <c r="I134" s="63"/>
      <c r="J134" s="63"/>
      <c r="K134" s="63"/>
      <c r="L134" s="63"/>
    </row>
    <row r="135" spans="1:12" x14ac:dyDescent="0.25">
      <c r="A135" s="149"/>
      <c r="B135" s="82" t="s">
        <v>102</v>
      </c>
      <c r="C135" s="131" t="s">
        <v>14</v>
      </c>
      <c r="D135" s="131" t="s">
        <v>162</v>
      </c>
      <c r="E135" s="131">
        <f>1.65*1.02</f>
        <v>1.6829999999999998</v>
      </c>
      <c r="F135" s="67"/>
      <c r="G135" s="63"/>
      <c r="H135" s="63"/>
      <c r="I135" s="63"/>
      <c r="J135" s="63"/>
      <c r="K135" s="63"/>
      <c r="L135" s="63"/>
    </row>
    <row r="136" spans="1:12" x14ac:dyDescent="0.25">
      <c r="A136" s="149"/>
      <c r="B136" s="83" t="s">
        <v>111</v>
      </c>
      <c r="C136" s="84" t="s">
        <v>22</v>
      </c>
      <c r="D136" s="84"/>
      <c r="E136" s="23">
        <f>0.02*1.02</f>
        <v>2.0400000000000001E-2</v>
      </c>
      <c r="F136" s="63"/>
      <c r="G136" s="23"/>
      <c r="H136" s="23"/>
      <c r="I136" s="23"/>
      <c r="J136" s="23"/>
      <c r="K136" s="23"/>
      <c r="L136" s="130"/>
    </row>
    <row r="137" spans="1:12" x14ac:dyDescent="0.25">
      <c r="A137" s="149"/>
      <c r="B137" s="62" t="s">
        <v>441</v>
      </c>
      <c r="C137" s="131" t="s">
        <v>116</v>
      </c>
      <c r="D137" s="131" t="s">
        <v>162</v>
      </c>
      <c r="E137" s="63">
        <f>0.149*1.02</f>
        <v>0.15198</v>
      </c>
      <c r="F137" s="63"/>
      <c r="G137" s="63"/>
      <c r="H137" s="63"/>
      <c r="I137" s="63"/>
      <c r="J137" s="63"/>
      <c r="K137" s="63"/>
      <c r="L137" s="63"/>
    </row>
    <row r="138" spans="1:12" x14ac:dyDescent="0.25">
      <c r="A138" s="149"/>
      <c r="B138" s="62" t="s">
        <v>113</v>
      </c>
      <c r="C138" s="131" t="s">
        <v>18</v>
      </c>
      <c r="D138" s="131">
        <v>0.21</v>
      </c>
      <c r="E138" s="63">
        <f>E135*D138</f>
        <v>0.35342999999999997</v>
      </c>
      <c r="F138" s="63"/>
      <c r="G138" s="63"/>
      <c r="H138" s="63"/>
      <c r="I138" s="63"/>
      <c r="J138" s="63"/>
      <c r="K138" s="63"/>
      <c r="L138" s="63"/>
    </row>
    <row r="139" spans="1:12" x14ac:dyDescent="0.25">
      <c r="A139" s="149"/>
      <c r="B139" s="62" t="s">
        <v>114</v>
      </c>
      <c r="C139" s="131" t="s">
        <v>18</v>
      </c>
      <c r="D139" s="131">
        <v>0.25</v>
      </c>
      <c r="E139" s="63">
        <f>E135*D139</f>
        <v>0.42074999999999996</v>
      </c>
      <c r="F139" s="63"/>
      <c r="G139" s="63"/>
      <c r="H139" s="63"/>
      <c r="I139" s="63"/>
      <c r="J139" s="63"/>
      <c r="K139" s="63"/>
      <c r="L139" s="63"/>
    </row>
    <row r="140" spans="1:12" x14ac:dyDescent="0.25">
      <c r="A140" s="149"/>
      <c r="B140" s="62" t="s">
        <v>17</v>
      </c>
      <c r="C140" s="131" t="s">
        <v>16</v>
      </c>
      <c r="D140" s="131">
        <v>0.5</v>
      </c>
      <c r="E140" s="63">
        <f>E133*D140</f>
        <v>4.125</v>
      </c>
      <c r="F140" s="63"/>
      <c r="G140" s="63"/>
      <c r="H140" s="63"/>
      <c r="I140" s="63"/>
      <c r="J140" s="63"/>
      <c r="K140" s="63"/>
      <c r="L140" s="63"/>
    </row>
    <row r="141" spans="1:12" x14ac:dyDescent="0.25">
      <c r="A141" s="173">
        <v>4</v>
      </c>
      <c r="B141" s="128" t="s">
        <v>264</v>
      </c>
      <c r="C141" s="131" t="s">
        <v>21</v>
      </c>
      <c r="D141" s="131"/>
      <c r="E141" s="131">
        <v>1</v>
      </c>
      <c r="F141" s="131"/>
      <c r="G141" s="63"/>
      <c r="H141" s="63"/>
      <c r="I141" s="63"/>
      <c r="J141" s="63"/>
      <c r="K141" s="63"/>
      <c r="L141" s="130"/>
    </row>
    <row r="142" spans="1:12" x14ac:dyDescent="0.25">
      <c r="A142" s="174"/>
      <c r="B142" s="62" t="s">
        <v>15</v>
      </c>
      <c r="C142" s="131" t="s">
        <v>16</v>
      </c>
      <c r="D142" s="131">
        <v>1</v>
      </c>
      <c r="E142" s="131">
        <f>D142*E141</f>
        <v>1</v>
      </c>
      <c r="F142" s="131"/>
      <c r="G142" s="63"/>
      <c r="H142" s="63"/>
      <c r="I142" s="63"/>
      <c r="J142" s="63"/>
      <c r="K142" s="63"/>
      <c r="L142" s="130"/>
    </row>
    <row r="143" spans="1:12" x14ac:dyDescent="0.25">
      <c r="A143" s="174"/>
      <c r="B143" s="62" t="s">
        <v>442</v>
      </c>
      <c r="C143" s="131" t="s">
        <v>21</v>
      </c>
      <c r="D143" s="131">
        <v>1</v>
      </c>
      <c r="E143" s="131">
        <f>E141*D143</f>
        <v>1</v>
      </c>
      <c r="F143" s="131"/>
      <c r="G143" s="63"/>
      <c r="H143" s="63"/>
      <c r="I143" s="63"/>
      <c r="J143" s="63"/>
      <c r="K143" s="63"/>
      <c r="L143" s="63"/>
    </row>
    <row r="144" spans="1:12" ht="25.5" x14ac:dyDescent="0.25">
      <c r="A144" s="174"/>
      <c r="B144" s="64" t="s">
        <v>266</v>
      </c>
      <c r="C144" s="131" t="s">
        <v>21</v>
      </c>
      <c r="D144" s="131">
        <v>1</v>
      </c>
      <c r="E144" s="131">
        <f>E142*D144</f>
        <v>1</v>
      </c>
      <c r="F144" s="131"/>
      <c r="G144" s="63"/>
      <c r="H144" s="63"/>
      <c r="I144" s="63"/>
      <c r="J144" s="63"/>
      <c r="K144" s="63"/>
      <c r="L144" s="131"/>
    </row>
    <row r="145" spans="1:13" x14ac:dyDescent="0.25">
      <c r="A145" s="175"/>
      <c r="B145" s="62" t="s">
        <v>265</v>
      </c>
      <c r="C145" s="131" t="s">
        <v>21</v>
      </c>
      <c r="D145" s="131">
        <v>1</v>
      </c>
      <c r="E145" s="131">
        <f>E141*D145</f>
        <v>1</v>
      </c>
      <c r="F145" s="131"/>
      <c r="G145" s="63"/>
      <c r="H145" s="63"/>
      <c r="I145" s="63"/>
      <c r="J145" s="63"/>
      <c r="K145" s="63"/>
      <c r="L145" s="131"/>
    </row>
    <row r="146" spans="1:13" ht="25.5" x14ac:dyDescent="0.25">
      <c r="A146" s="149">
        <v>5</v>
      </c>
      <c r="B146" s="60" t="s">
        <v>443</v>
      </c>
      <c r="C146" s="129" t="s">
        <v>20</v>
      </c>
      <c r="D146" s="128"/>
      <c r="E146" s="129">
        <v>6</v>
      </c>
      <c r="F146" s="128"/>
      <c r="G146" s="128"/>
      <c r="H146" s="128"/>
      <c r="I146" s="128"/>
      <c r="J146" s="128"/>
      <c r="K146" s="128"/>
      <c r="L146" s="128"/>
    </row>
    <row r="147" spans="1:13" x14ac:dyDescent="0.25">
      <c r="A147" s="149"/>
      <c r="B147" s="62" t="s">
        <v>15</v>
      </c>
      <c r="C147" s="131" t="s">
        <v>16</v>
      </c>
      <c r="D147" s="131">
        <v>1</v>
      </c>
      <c r="E147" s="131">
        <f>E146*D147</f>
        <v>6</v>
      </c>
      <c r="F147" s="63"/>
      <c r="G147" s="63"/>
      <c r="H147" s="63"/>
      <c r="I147" s="63"/>
      <c r="J147" s="63"/>
      <c r="K147" s="63"/>
      <c r="L147" s="63"/>
    </row>
    <row r="148" spans="1:13" x14ac:dyDescent="0.25">
      <c r="A148" s="149"/>
      <c r="B148" s="62" t="s">
        <v>387</v>
      </c>
      <c r="C148" s="131" t="s">
        <v>23</v>
      </c>
      <c r="D148" s="131">
        <v>0.8</v>
      </c>
      <c r="E148" s="131">
        <f>D148*E146</f>
        <v>4.8000000000000007</v>
      </c>
      <c r="F148" s="63"/>
      <c r="G148" s="63"/>
      <c r="H148" s="63"/>
      <c r="I148" s="63"/>
      <c r="J148" s="63"/>
      <c r="K148" s="63"/>
      <c r="L148" s="63"/>
    </row>
    <row r="149" spans="1:13" x14ac:dyDescent="0.25">
      <c r="A149" s="149"/>
      <c r="B149" s="62" t="s">
        <v>17</v>
      </c>
      <c r="C149" s="131" t="s">
        <v>16</v>
      </c>
      <c r="D149" s="131">
        <v>0.51</v>
      </c>
      <c r="E149" s="131">
        <f>D149*E146</f>
        <v>3.06</v>
      </c>
      <c r="F149" s="131"/>
      <c r="G149" s="63"/>
      <c r="H149" s="63"/>
      <c r="I149" s="63"/>
      <c r="J149" s="63"/>
      <c r="K149" s="63"/>
      <c r="L149" s="63"/>
    </row>
    <row r="150" spans="1:13" x14ac:dyDescent="0.25">
      <c r="A150" s="172" t="s">
        <v>157</v>
      </c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</row>
    <row r="151" spans="1:13" ht="25.5" x14ac:dyDescent="0.25">
      <c r="A151" s="173">
        <v>1</v>
      </c>
      <c r="B151" s="60" t="s">
        <v>365</v>
      </c>
      <c r="C151" s="129" t="s">
        <v>101</v>
      </c>
      <c r="D151" s="129"/>
      <c r="E151" s="129">
        <v>4.3</v>
      </c>
      <c r="F151" s="129"/>
      <c r="G151" s="61"/>
      <c r="H151" s="61"/>
      <c r="I151" s="61"/>
      <c r="J151" s="61"/>
      <c r="K151" s="61"/>
      <c r="L151" s="61"/>
    </row>
    <row r="152" spans="1:13" x14ac:dyDescent="0.25">
      <c r="A152" s="174"/>
      <c r="B152" s="62" t="s">
        <v>94</v>
      </c>
      <c r="C152" s="131" t="s">
        <v>16</v>
      </c>
      <c r="D152" s="131"/>
      <c r="E152" s="131">
        <f>E151</f>
        <v>4.3</v>
      </c>
      <c r="F152" s="131"/>
      <c r="G152" s="63"/>
      <c r="H152" s="63"/>
      <c r="I152" s="63"/>
      <c r="J152" s="63"/>
      <c r="K152" s="63"/>
      <c r="L152" s="130"/>
    </row>
    <row r="153" spans="1:13" ht="25.5" x14ac:dyDescent="0.25">
      <c r="A153" s="174"/>
      <c r="B153" s="64" t="s">
        <v>404</v>
      </c>
      <c r="C153" s="131" t="s">
        <v>23</v>
      </c>
      <c r="D153" s="131">
        <v>0.25</v>
      </c>
      <c r="E153" s="131">
        <f>(E151/0.1)*D153</f>
        <v>10.749999999999998</v>
      </c>
      <c r="F153" s="131"/>
      <c r="G153" s="63"/>
      <c r="H153" s="63"/>
      <c r="I153" s="63"/>
      <c r="J153" s="63"/>
      <c r="K153" s="63"/>
      <c r="L153" s="81"/>
    </row>
    <row r="154" spans="1:13" x14ac:dyDescent="0.25">
      <c r="A154" s="174"/>
      <c r="B154" s="62" t="s">
        <v>366</v>
      </c>
      <c r="C154" s="131" t="s">
        <v>20</v>
      </c>
      <c r="D154" s="131"/>
      <c r="E154" s="131">
        <f>E151/0.1</f>
        <v>42.999999999999993</v>
      </c>
      <c r="F154" s="131"/>
      <c r="G154" s="63"/>
      <c r="H154" s="63"/>
      <c r="I154" s="63"/>
      <c r="J154" s="63"/>
      <c r="K154" s="63"/>
      <c r="L154" s="130"/>
    </row>
    <row r="155" spans="1:13" x14ac:dyDescent="0.25">
      <c r="A155" s="175"/>
      <c r="B155" s="62" t="s">
        <v>390</v>
      </c>
      <c r="C155" s="131" t="s">
        <v>14</v>
      </c>
      <c r="D155" s="131">
        <v>1</v>
      </c>
      <c r="E155" s="131">
        <f>D155*E151</f>
        <v>4.3</v>
      </c>
      <c r="F155" s="67"/>
      <c r="G155" s="63"/>
      <c r="H155" s="63"/>
      <c r="I155" s="63"/>
      <c r="J155" s="63"/>
      <c r="K155" s="63"/>
      <c r="L155" s="130"/>
    </row>
    <row r="156" spans="1:13" x14ac:dyDescent="0.25">
      <c r="A156" s="173">
        <v>2</v>
      </c>
      <c r="B156" s="60" t="s">
        <v>268</v>
      </c>
      <c r="C156" s="129" t="s">
        <v>19</v>
      </c>
      <c r="D156" s="129"/>
      <c r="E156" s="129">
        <v>6</v>
      </c>
      <c r="F156" s="129"/>
      <c r="G156" s="61"/>
      <c r="H156" s="61"/>
      <c r="I156" s="61"/>
      <c r="J156" s="61"/>
      <c r="K156" s="61"/>
      <c r="L156" s="61"/>
    </row>
    <row r="157" spans="1:13" x14ac:dyDescent="0.25">
      <c r="A157" s="174"/>
      <c r="B157" s="62" t="s">
        <v>15</v>
      </c>
      <c r="C157" s="80" t="s">
        <v>16</v>
      </c>
      <c r="D157" s="67">
        <v>1</v>
      </c>
      <c r="E157" s="7">
        <f>E156*D157</f>
        <v>6</v>
      </c>
      <c r="F157" s="7"/>
      <c r="G157" s="7"/>
      <c r="H157" s="7"/>
      <c r="I157" s="7"/>
      <c r="J157" s="7"/>
      <c r="K157" s="7"/>
      <c r="L157" s="7"/>
    </row>
    <row r="158" spans="1:13" x14ac:dyDescent="0.25">
      <c r="A158" s="174"/>
      <c r="B158" s="62" t="s">
        <v>269</v>
      </c>
      <c r="C158" s="80" t="s">
        <v>19</v>
      </c>
      <c r="D158" s="67">
        <v>1</v>
      </c>
      <c r="E158" s="7">
        <f>E156*D158</f>
        <v>6</v>
      </c>
      <c r="F158" s="7"/>
      <c r="G158" s="7"/>
      <c r="H158" s="7"/>
      <c r="I158" s="7"/>
      <c r="J158" s="7"/>
      <c r="K158" s="7"/>
      <c r="L158" s="7"/>
    </row>
    <row r="159" spans="1:13" x14ac:dyDescent="0.25">
      <c r="A159" s="174"/>
      <c r="B159" s="82" t="s">
        <v>270</v>
      </c>
      <c r="C159" s="67" t="s">
        <v>101</v>
      </c>
      <c r="D159" s="7">
        <v>0.06</v>
      </c>
      <c r="E159" s="7">
        <f>E156*D159</f>
        <v>0.36</v>
      </c>
      <c r="F159" s="67"/>
      <c r="G159" s="7"/>
      <c r="H159" s="7"/>
      <c r="I159" s="7"/>
      <c r="J159" s="7"/>
      <c r="K159" s="7"/>
      <c r="L159" s="7"/>
    </row>
    <row r="160" spans="1:13" x14ac:dyDescent="0.25">
      <c r="A160" s="175"/>
      <c r="B160" s="82" t="s">
        <v>17</v>
      </c>
      <c r="C160" s="80" t="s">
        <v>16</v>
      </c>
      <c r="D160" s="7">
        <v>0.51</v>
      </c>
      <c r="E160" s="7">
        <f>E156*D160</f>
        <v>3.06</v>
      </c>
      <c r="F160" s="131"/>
      <c r="G160" s="7"/>
      <c r="H160" s="7"/>
      <c r="I160" s="7"/>
      <c r="J160" s="7"/>
      <c r="K160" s="7"/>
      <c r="L160" s="7"/>
    </row>
    <row r="161" spans="1:13" ht="25.5" x14ac:dyDescent="0.25">
      <c r="A161" s="173">
        <v>3</v>
      </c>
      <c r="B161" s="60" t="s">
        <v>271</v>
      </c>
      <c r="C161" s="129" t="s">
        <v>19</v>
      </c>
      <c r="D161" s="129"/>
      <c r="E161" s="129">
        <v>54.5</v>
      </c>
      <c r="F161" s="129"/>
      <c r="G161" s="129"/>
      <c r="H161" s="129"/>
      <c r="I161" s="129"/>
      <c r="J161" s="129"/>
      <c r="K161" s="129"/>
      <c r="L161" s="129"/>
    </row>
    <row r="162" spans="1:13" x14ac:dyDescent="0.25">
      <c r="A162" s="174"/>
      <c r="B162" s="62" t="s">
        <v>15</v>
      </c>
      <c r="C162" s="131" t="s">
        <v>16</v>
      </c>
      <c r="D162" s="131">
        <v>1</v>
      </c>
      <c r="E162" s="131">
        <f>D162*E161</f>
        <v>54.5</v>
      </c>
      <c r="F162" s="131"/>
      <c r="G162" s="63"/>
      <c r="H162" s="63"/>
      <c r="I162" s="63"/>
      <c r="J162" s="63"/>
      <c r="K162" s="63"/>
      <c r="L162" s="130"/>
    </row>
    <row r="163" spans="1:13" x14ac:dyDescent="0.25">
      <c r="A163" s="174"/>
      <c r="B163" s="64" t="s">
        <v>158</v>
      </c>
      <c r="C163" s="131" t="s">
        <v>23</v>
      </c>
      <c r="D163" s="131">
        <v>0.3</v>
      </c>
      <c r="E163" s="131">
        <f>E162*D163</f>
        <v>16.349999999999998</v>
      </c>
      <c r="F163" s="131"/>
      <c r="G163" s="63"/>
      <c r="H163" s="63"/>
      <c r="I163" s="63"/>
      <c r="J163" s="63"/>
      <c r="K163" s="63"/>
      <c r="L163" s="130"/>
    </row>
    <row r="164" spans="1:13" x14ac:dyDescent="0.25">
      <c r="A164" s="175"/>
      <c r="B164" s="62" t="s">
        <v>17</v>
      </c>
      <c r="C164" s="131" t="s">
        <v>16</v>
      </c>
      <c r="D164" s="131">
        <v>0.5</v>
      </c>
      <c r="E164" s="131">
        <f>E161*D164</f>
        <v>27.25</v>
      </c>
      <c r="F164" s="131"/>
      <c r="G164" s="63"/>
      <c r="H164" s="63"/>
      <c r="I164" s="63"/>
      <c r="J164" s="63"/>
      <c r="K164" s="63"/>
      <c r="L164" s="131"/>
    </row>
    <row r="165" spans="1:13" x14ac:dyDescent="0.25">
      <c r="A165" s="172" t="s">
        <v>153</v>
      </c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</row>
    <row r="166" spans="1:13" x14ac:dyDescent="0.25">
      <c r="A166" s="150">
        <v>1</v>
      </c>
      <c r="B166" s="60" t="s">
        <v>391</v>
      </c>
      <c r="C166" s="129" t="s">
        <v>14</v>
      </c>
      <c r="D166" s="129"/>
      <c r="E166" s="129">
        <v>6.48</v>
      </c>
      <c r="F166" s="129"/>
      <c r="G166" s="61"/>
      <c r="H166" s="61"/>
      <c r="I166" s="61"/>
      <c r="J166" s="61"/>
      <c r="K166" s="61"/>
      <c r="L166" s="61"/>
      <c r="M166" s="134"/>
    </row>
    <row r="167" spans="1:13" x14ac:dyDescent="0.25">
      <c r="A167" s="152"/>
      <c r="B167" s="62" t="s">
        <v>392</v>
      </c>
      <c r="C167" s="131" t="s">
        <v>16</v>
      </c>
      <c r="D167" s="131">
        <v>1</v>
      </c>
      <c r="E167" s="131">
        <f>D167*E166</f>
        <v>6.48</v>
      </c>
      <c r="F167" s="131"/>
      <c r="G167" s="63"/>
      <c r="H167" s="63"/>
      <c r="I167" s="63"/>
      <c r="J167" s="63"/>
      <c r="K167" s="63"/>
      <c r="L167" s="63"/>
      <c r="M167" s="134"/>
    </row>
    <row r="168" spans="1:13" x14ac:dyDescent="0.25">
      <c r="A168" s="150">
        <v>2</v>
      </c>
      <c r="B168" s="128" t="s">
        <v>457</v>
      </c>
      <c r="C168" s="129" t="s">
        <v>14</v>
      </c>
      <c r="D168" s="129"/>
      <c r="E168" s="129">
        <v>0.72</v>
      </c>
      <c r="F168" s="129"/>
      <c r="G168" s="61"/>
      <c r="H168" s="61"/>
      <c r="I168" s="61"/>
      <c r="J168" s="61"/>
      <c r="K168" s="61"/>
      <c r="L168" s="61"/>
      <c r="M168" s="134"/>
    </row>
    <row r="169" spans="1:13" x14ac:dyDescent="0.25">
      <c r="A169" s="151"/>
      <c r="B169" s="62" t="s">
        <v>392</v>
      </c>
      <c r="C169" s="131" t="s">
        <v>16</v>
      </c>
      <c r="D169" s="131">
        <v>1</v>
      </c>
      <c r="E169" s="131">
        <f>D169*E168</f>
        <v>0.72</v>
      </c>
      <c r="F169" s="131"/>
      <c r="G169" s="63"/>
      <c r="H169" s="63"/>
      <c r="I169" s="63"/>
      <c r="J169" s="63"/>
      <c r="K169" s="63"/>
      <c r="L169" s="63"/>
      <c r="M169" s="134"/>
    </row>
    <row r="170" spans="1:13" x14ac:dyDescent="0.25">
      <c r="A170" s="152"/>
      <c r="B170" s="71" t="s">
        <v>152</v>
      </c>
      <c r="C170" s="67" t="s">
        <v>101</v>
      </c>
      <c r="D170" s="131">
        <v>1.21</v>
      </c>
      <c r="E170" s="131">
        <f>D170*E169</f>
        <v>0.87119999999999997</v>
      </c>
      <c r="F170" s="131"/>
      <c r="G170" s="63"/>
      <c r="H170" s="63"/>
      <c r="I170" s="63"/>
      <c r="J170" s="63"/>
      <c r="K170" s="63"/>
      <c r="L170" s="63"/>
      <c r="M170" s="134"/>
    </row>
    <row r="171" spans="1:13" x14ac:dyDescent="0.25">
      <c r="A171" s="150">
        <v>3</v>
      </c>
      <c r="B171" s="128" t="s">
        <v>463</v>
      </c>
      <c r="C171" s="129" t="s">
        <v>14</v>
      </c>
      <c r="D171" s="129"/>
      <c r="E171" s="129">
        <v>2</v>
      </c>
      <c r="F171" s="129"/>
      <c r="G171" s="61"/>
      <c r="H171" s="61"/>
      <c r="I171" s="61"/>
      <c r="J171" s="61"/>
      <c r="K171" s="61"/>
      <c r="L171" s="61"/>
      <c r="M171" s="134"/>
    </row>
    <row r="172" spans="1:13" x14ac:dyDescent="0.25">
      <c r="A172" s="151"/>
      <c r="B172" s="62" t="s">
        <v>392</v>
      </c>
      <c r="C172" s="131" t="s">
        <v>19</v>
      </c>
      <c r="D172" s="131"/>
      <c r="E172" s="131">
        <f>E175*3</f>
        <v>48</v>
      </c>
      <c r="F172" s="131"/>
      <c r="G172" s="63"/>
      <c r="H172" s="63"/>
      <c r="I172" s="63"/>
      <c r="J172" s="63"/>
      <c r="K172" s="63"/>
      <c r="L172" s="63"/>
      <c r="M172" s="134"/>
    </row>
    <row r="173" spans="1:13" x14ac:dyDescent="0.25">
      <c r="A173" s="151"/>
      <c r="B173" s="82" t="s">
        <v>102</v>
      </c>
      <c r="C173" s="131" t="s">
        <v>14</v>
      </c>
      <c r="D173" s="131">
        <v>1.02</v>
      </c>
      <c r="E173" s="131">
        <f>D173*E171</f>
        <v>2.04</v>
      </c>
      <c r="F173" s="67"/>
      <c r="G173" s="63"/>
      <c r="H173" s="63"/>
      <c r="I173" s="63"/>
      <c r="J173" s="63"/>
      <c r="K173" s="63"/>
      <c r="L173" s="63"/>
      <c r="M173" s="134"/>
    </row>
    <row r="174" spans="1:13" x14ac:dyDescent="0.25">
      <c r="A174" s="151"/>
      <c r="B174" s="83" t="s">
        <v>112</v>
      </c>
      <c r="C174" s="131" t="s">
        <v>22</v>
      </c>
      <c r="D174" s="131"/>
      <c r="E174" s="131">
        <f>0.124*1.02</f>
        <v>0.12648000000000001</v>
      </c>
      <c r="F174" s="63"/>
      <c r="G174" s="63"/>
      <c r="H174" s="63"/>
      <c r="I174" s="63"/>
      <c r="J174" s="63"/>
      <c r="K174" s="63"/>
      <c r="L174" s="63"/>
      <c r="M174" s="134"/>
    </row>
    <row r="175" spans="1:13" x14ac:dyDescent="0.25">
      <c r="A175" s="153">
        <v>4</v>
      </c>
      <c r="B175" s="128" t="s">
        <v>393</v>
      </c>
      <c r="C175" s="129" t="s">
        <v>19</v>
      </c>
      <c r="D175" s="129"/>
      <c r="E175" s="129">
        <v>16</v>
      </c>
      <c r="F175" s="129"/>
      <c r="G175" s="61"/>
      <c r="H175" s="61"/>
      <c r="I175" s="61"/>
      <c r="J175" s="61"/>
      <c r="K175" s="61"/>
      <c r="L175" s="61"/>
      <c r="M175" s="134"/>
    </row>
    <row r="176" spans="1:13" x14ac:dyDescent="0.25">
      <c r="A176" s="153"/>
      <c r="B176" s="62" t="s">
        <v>15</v>
      </c>
      <c r="C176" s="131" t="s">
        <v>16</v>
      </c>
      <c r="D176" s="131">
        <v>1</v>
      </c>
      <c r="E176" s="131">
        <f>D176*E175</f>
        <v>16</v>
      </c>
      <c r="F176" s="131"/>
      <c r="G176" s="63"/>
      <c r="H176" s="63"/>
      <c r="I176" s="63"/>
      <c r="J176" s="63"/>
      <c r="K176" s="63"/>
      <c r="L176" s="63"/>
      <c r="M176" s="134"/>
    </row>
    <row r="177" spans="1:13" x14ac:dyDescent="0.25">
      <c r="A177" s="153"/>
      <c r="B177" s="62" t="s">
        <v>435</v>
      </c>
      <c r="C177" s="131" t="s">
        <v>19</v>
      </c>
      <c r="D177" s="131">
        <v>4.3</v>
      </c>
      <c r="E177" s="131">
        <f>E175*D177</f>
        <v>68.8</v>
      </c>
      <c r="F177" s="131"/>
      <c r="G177" s="63"/>
      <c r="H177" s="63"/>
      <c r="I177" s="63"/>
      <c r="J177" s="63"/>
      <c r="K177" s="63"/>
      <c r="L177" s="63"/>
      <c r="M177" s="134"/>
    </row>
    <row r="178" spans="1:13" x14ac:dyDescent="0.25">
      <c r="A178" s="153"/>
      <c r="B178" s="62" t="s">
        <v>154</v>
      </c>
      <c r="C178" s="131" t="s">
        <v>19</v>
      </c>
      <c r="D178" s="131">
        <v>16</v>
      </c>
      <c r="E178" s="131">
        <f>E175*D178</f>
        <v>256</v>
      </c>
      <c r="F178" s="131"/>
      <c r="G178" s="63"/>
      <c r="H178" s="63"/>
      <c r="I178" s="63"/>
      <c r="J178" s="63"/>
      <c r="K178" s="63"/>
      <c r="L178" s="63"/>
      <c r="M178" s="134"/>
    </row>
    <row r="179" spans="1:13" x14ac:dyDescent="0.25">
      <c r="A179" s="153"/>
      <c r="B179" s="62" t="s">
        <v>17</v>
      </c>
      <c r="C179" s="131" t="s">
        <v>16</v>
      </c>
      <c r="D179" s="131">
        <v>0.5</v>
      </c>
      <c r="E179" s="131">
        <f>E175*D179</f>
        <v>8</v>
      </c>
      <c r="F179" s="131"/>
      <c r="G179" s="63"/>
      <c r="H179" s="63"/>
      <c r="I179" s="63"/>
      <c r="J179" s="63"/>
      <c r="K179" s="63"/>
      <c r="L179" s="63"/>
      <c r="M179" s="134"/>
    </row>
    <row r="180" spans="1:13" ht="25.5" x14ac:dyDescent="0.25">
      <c r="A180" s="153">
        <v>6</v>
      </c>
      <c r="B180" s="60" t="s">
        <v>389</v>
      </c>
      <c r="C180" s="129" t="s">
        <v>19</v>
      </c>
      <c r="D180" s="129"/>
      <c r="E180" s="129">
        <v>11.5</v>
      </c>
      <c r="F180" s="129"/>
      <c r="G180" s="61"/>
      <c r="H180" s="61"/>
      <c r="I180" s="61"/>
      <c r="J180" s="61"/>
      <c r="K180" s="61"/>
      <c r="L180" s="61"/>
    </row>
    <row r="181" spans="1:13" x14ac:dyDescent="0.25">
      <c r="A181" s="153"/>
      <c r="B181" s="62" t="s">
        <v>15</v>
      </c>
      <c r="C181" s="131" t="s">
        <v>16</v>
      </c>
      <c r="D181" s="131">
        <v>1</v>
      </c>
      <c r="E181" s="131">
        <f>D181*E180</f>
        <v>11.5</v>
      </c>
      <c r="F181" s="131"/>
      <c r="G181" s="63"/>
      <c r="H181" s="63"/>
      <c r="I181" s="63"/>
      <c r="J181" s="63"/>
      <c r="K181" s="63"/>
      <c r="L181" s="131"/>
    </row>
    <row r="182" spans="1:13" x14ac:dyDescent="0.25">
      <c r="A182" s="153"/>
      <c r="B182" s="62" t="s">
        <v>435</v>
      </c>
      <c r="C182" s="131" t="s">
        <v>19</v>
      </c>
      <c r="D182" s="131">
        <v>4.3</v>
      </c>
      <c r="E182" s="131">
        <f>E180*D182</f>
        <v>49.449999999999996</v>
      </c>
      <c r="F182" s="131"/>
      <c r="G182" s="63"/>
      <c r="H182" s="63"/>
      <c r="I182" s="63"/>
      <c r="J182" s="63"/>
      <c r="K182" s="63"/>
      <c r="L182" s="63"/>
    </row>
    <row r="183" spans="1:13" x14ac:dyDescent="0.25">
      <c r="A183" s="153"/>
      <c r="B183" s="62" t="s">
        <v>154</v>
      </c>
      <c r="C183" s="131" t="s">
        <v>19</v>
      </c>
      <c r="D183" s="131">
        <v>16</v>
      </c>
      <c r="E183" s="131">
        <f>E180*D183</f>
        <v>184</v>
      </c>
      <c r="F183" s="131"/>
      <c r="G183" s="63"/>
      <c r="H183" s="63"/>
      <c r="I183" s="63"/>
      <c r="J183" s="63"/>
      <c r="K183" s="63"/>
      <c r="L183" s="131"/>
    </row>
    <row r="184" spans="1:13" x14ac:dyDescent="0.25">
      <c r="A184" s="153"/>
      <c r="B184" s="62" t="s">
        <v>17</v>
      </c>
      <c r="C184" s="131" t="s">
        <v>16</v>
      </c>
      <c r="D184" s="131">
        <v>0.5</v>
      </c>
      <c r="E184" s="131">
        <f>E180*D184</f>
        <v>5.75</v>
      </c>
      <c r="F184" s="131"/>
      <c r="G184" s="63"/>
      <c r="H184" s="63"/>
      <c r="I184" s="63"/>
      <c r="J184" s="63"/>
      <c r="K184" s="63"/>
      <c r="L184" s="131"/>
    </row>
    <row r="185" spans="1:13" ht="25.5" x14ac:dyDescent="0.25">
      <c r="A185" s="153">
        <v>7</v>
      </c>
      <c r="B185" s="69" t="s">
        <v>395</v>
      </c>
      <c r="C185" s="129" t="s">
        <v>19</v>
      </c>
      <c r="D185" s="129"/>
      <c r="E185" s="129">
        <v>20</v>
      </c>
      <c r="F185" s="129"/>
      <c r="G185" s="61"/>
      <c r="H185" s="61"/>
      <c r="I185" s="61"/>
      <c r="J185" s="61"/>
      <c r="K185" s="61"/>
      <c r="L185" s="61"/>
    </row>
    <row r="186" spans="1:13" x14ac:dyDescent="0.25">
      <c r="A186" s="153"/>
      <c r="B186" s="70" t="s">
        <v>392</v>
      </c>
      <c r="C186" s="131" t="s">
        <v>19</v>
      </c>
      <c r="D186" s="131">
        <v>1</v>
      </c>
      <c r="E186" s="131">
        <f>D186*E185</f>
        <v>20</v>
      </c>
      <c r="F186" s="131"/>
      <c r="G186" s="63"/>
      <c r="H186" s="63"/>
      <c r="I186" s="63"/>
      <c r="J186" s="63"/>
      <c r="K186" s="63"/>
      <c r="L186" s="63"/>
    </row>
    <row r="187" spans="1:13" x14ac:dyDescent="0.25">
      <c r="A187" s="153"/>
      <c r="B187" s="70" t="s">
        <v>394</v>
      </c>
      <c r="C187" s="131" t="s">
        <v>19</v>
      </c>
      <c r="D187" s="131"/>
      <c r="E187" s="131">
        <f>E186</f>
        <v>20</v>
      </c>
      <c r="F187" s="131"/>
      <c r="G187" s="63"/>
      <c r="H187" s="63"/>
      <c r="I187" s="63"/>
      <c r="J187" s="63"/>
      <c r="K187" s="63"/>
      <c r="L187" s="63"/>
    </row>
    <row r="188" spans="1:13" x14ac:dyDescent="0.25">
      <c r="A188" s="153"/>
      <c r="B188" s="62" t="s">
        <v>17</v>
      </c>
      <c r="C188" s="131" t="s">
        <v>16</v>
      </c>
      <c r="D188" s="131">
        <v>0.5</v>
      </c>
      <c r="E188" s="131">
        <f>E185*D188</f>
        <v>10</v>
      </c>
      <c r="F188" s="131"/>
      <c r="G188" s="63"/>
      <c r="H188" s="63"/>
      <c r="I188" s="63"/>
      <c r="J188" s="63"/>
      <c r="K188" s="63"/>
      <c r="L188" s="63"/>
    </row>
    <row r="189" spans="1:13" x14ac:dyDescent="0.25">
      <c r="A189" s="172" t="s">
        <v>115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</row>
    <row r="190" spans="1:13" x14ac:dyDescent="0.25">
      <c r="A190" s="149">
        <v>1</v>
      </c>
      <c r="B190" s="60" t="s">
        <v>278</v>
      </c>
      <c r="C190" s="129" t="s">
        <v>101</v>
      </c>
      <c r="D190" s="129"/>
      <c r="E190" s="129">
        <v>9</v>
      </c>
      <c r="F190" s="129"/>
      <c r="G190" s="61"/>
      <c r="H190" s="61"/>
      <c r="I190" s="61"/>
      <c r="J190" s="61"/>
      <c r="K190" s="61"/>
      <c r="L190" s="61"/>
      <c r="M190" s="134"/>
    </row>
    <row r="191" spans="1:13" x14ac:dyDescent="0.25">
      <c r="A191" s="149"/>
      <c r="B191" s="62" t="s">
        <v>94</v>
      </c>
      <c r="C191" s="131" t="s">
        <v>16</v>
      </c>
      <c r="D191" s="131"/>
      <c r="E191" s="131">
        <f>E190</f>
        <v>9</v>
      </c>
      <c r="F191" s="131"/>
      <c r="G191" s="63"/>
      <c r="H191" s="63"/>
      <c r="I191" s="63"/>
      <c r="J191" s="63"/>
      <c r="K191" s="63"/>
      <c r="L191" s="130"/>
      <c r="M191" s="134"/>
    </row>
    <row r="192" spans="1:13" ht="25.5" x14ac:dyDescent="0.25">
      <c r="A192" s="149"/>
      <c r="B192" s="64" t="s">
        <v>404</v>
      </c>
      <c r="C192" s="131" t="s">
        <v>23</v>
      </c>
      <c r="D192" s="131">
        <v>0.25</v>
      </c>
      <c r="E192" s="131">
        <f>(E190/0.15)*D192</f>
        <v>15</v>
      </c>
      <c r="F192" s="131"/>
      <c r="G192" s="63"/>
      <c r="H192" s="63"/>
      <c r="I192" s="63"/>
      <c r="J192" s="63"/>
      <c r="K192" s="63"/>
      <c r="L192" s="81"/>
      <c r="M192" s="134"/>
    </row>
    <row r="193" spans="1:13" x14ac:dyDescent="0.25">
      <c r="A193" s="149"/>
      <c r="B193" s="62" t="s">
        <v>366</v>
      </c>
      <c r="C193" s="131" t="s">
        <v>20</v>
      </c>
      <c r="D193" s="131"/>
      <c r="E193" s="131">
        <f>(E190/0.15)*1.02</f>
        <v>61.2</v>
      </c>
      <c r="F193" s="131"/>
      <c r="G193" s="63"/>
      <c r="H193" s="63"/>
      <c r="I193" s="63"/>
      <c r="J193" s="63"/>
      <c r="K193" s="63"/>
      <c r="L193" s="130"/>
      <c r="M193" s="134"/>
    </row>
    <row r="194" spans="1:13" x14ac:dyDescent="0.25">
      <c r="A194" s="149"/>
      <c r="B194" s="62" t="s">
        <v>124</v>
      </c>
      <c r="C194" s="131" t="s">
        <v>14</v>
      </c>
      <c r="D194" s="131">
        <v>1</v>
      </c>
      <c r="E194" s="131">
        <f>D194*E190</f>
        <v>9</v>
      </c>
      <c r="F194" s="131"/>
      <c r="G194" s="63"/>
      <c r="H194" s="63"/>
      <c r="I194" s="63"/>
      <c r="J194" s="63"/>
      <c r="K194" s="63"/>
      <c r="L194" s="130"/>
      <c r="M194" s="134"/>
    </row>
    <row r="195" spans="1:13" ht="25.5" x14ac:dyDescent="0.25">
      <c r="A195" s="158">
        <v>2</v>
      </c>
      <c r="B195" s="60" t="s">
        <v>430</v>
      </c>
      <c r="C195" s="129" t="s">
        <v>20</v>
      </c>
      <c r="D195" s="129"/>
      <c r="E195" s="129">
        <v>13.25</v>
      </c>
      <c r="F195" s="61"/>
      <c r="G195" s="61"/>
      <c r="H195" s="61"/>
      <c r="I195" s="61"/>
      <c r="J195" s="61"/>
      <c r="K195" s="61"/>
      <c r="L195" s="61"/>
      <c r="M195" s="134"/>
    </row>
    <row r="196" spans="1:13" x14ac:dyDescent="0.25">
      <c r="A196" s="159"/>
      <c r="B196" s="62" t="s">
        <v>15</v>
      </c>
      <c r="C196" s="131" t="s">
        <v>16</v>
      </c>
      <c r="D196" s="131">
        <v>1</v>
      </c>
      <c r="E196" s="131">
        <f>E195*D196</f>
        <v>13.25</v>
      </c>
      <c r="F196" s="63"/>
      <c r="G196" s="63"/>
      <c r="H196" s="63"/>
      <c r="I196" s="63"/>
      <c r="J196" s="63"/>
      <c r="K196" s="63"/>
      <c r="L196" s="130"/>
      <c r="M196" s="134"/>
    </row>
    <row r="197" spans="1:13" x14ac:dyDescent="0.25">
      <c r="A197" s="159"/>
      <c r="B197" s="62" t="s">
        <v>279</v>
      </c>
      <c r="C197" s="131" t="s">
        <v>19</v>
      </c>
      <c r="D197" s="131"/>
      <c r="E197" s="131">
        <f>18*1.05</f>
        <v>18.900000000000002</v>
      </c>
      <c r="F197" s="63"/>
      <c r="G197" s="63"/>
      <c r="H197" s="63"/>
      <c r="I197" s="63"/>
      <c r="J197" s="63"/>
      <c r="K197" s="63"/>
      <c r="L197" s="130"/>
      <c r="M197" s="134"/>
    </row>
    <row r="198" spans="1:13" x14ac:dyDescent="0.25">
      <c r="A198" s="159"/>
      <c r="B198" s="62" t="s">
        <v>280</v>
      </c>
      <c r="C198" s="131" t="s">
        <v>19</v>
      </c>
      <c r="D198" s="131"/>
      <c r="E198" s="131">
        <f>24*1.05</f>
        <v>25.200000000000003</v>
      </c>
      <c r="F198" s="63"/>
      <c r="G198" s="63"/>
      <c r="H198" s="63"/>
      <c r="I198" s="63"/>
      <c r="J198" s="63"/>
      <c r="K198" s="63"/>
      <c r="L198" s="130"/>
      <c r="M198" s="134"/>
    </row>
    <row r="199" spans="1:13" x14ac:dyDescent="0.25">
      <c r="A199" s="159"/>
      <c r="B199" s="62" t="s">
        <v>367</v>
      </c>
      <c r="C199" s="131" t="s">
        <v>20</v>
      </c>
      <c r="D199" s="131">
        <v>1.05</v>
      </c>
      <c r="E199" s="131">
        <f>E195*D199</f>
        <v>13.912500000000001</v>
      </c>
      <c r="F199" s="63"/>
      <c r="G199" s="63"/>
      <c r="H199" s="63"/>
      <c r="I199" s="63"/>
      <c r="J199" s="63"/>
      <c r="K199" s="63"/>
      <c r="L199" s="130"/>
      <c r="M199" s="134"/>
    </row>
    <row r="200" spans="1:13" x14ac:dyDescent="0.25">
      <c r="A200" s="159"/>
      <c r="B200" s="62" t="s">
        <v>173</v>
      </c>
      <c r="C200" s="131" t="s">
        <v>21</v>
      </c>
      <c r="D200" s="131"/>
      <c r="E200" s="131">
        <v>15</v>
      </c>
      <c r="F200" s="63"/>
      <c r="G200" s="63"/>
      <c r="H200" s="63"/>
      <c r="I200" s="63"/>
      <c r="J200" s="63"/>
      <c r="K200" s="63"/>
      <c r="L200" s="81"/>
      <c r="M200" s="134"/>
    </row>
    <row r="201" spans="1:13" x14ac:dyDescent="0.25">
      <c r="A201" s="160"/>
      <c r="B201" s="62" t="s">
        <v>17</v>
      </c>
      <c r="C201" s="131" t="s">
        <v>16</v>
      </c>
      <c r="D201" s="131">
        <v>0.5</v>
      </c>
      <c r="E201" s="131">
        <f>E195*D201</f>
        <v>6.625</v>
      </c>
      <c r="F201" s="63"/>
      <c r="G201" s="63"/>
      <c r="H201" s="63"/>
      <c r="I201" s="63"/>
      <c r="J201" s="63"/>
      <c r="K201" s="63"/>
      <c r="L201" s="130"/>
      <c r="M201" s="134"/>
    </row>
    <row r="202" spans="1:13" ht="25.5" x14ac:dyDescent="0.25">
      <c r="A202" s="150">
        <v>3</v>
      </c>
      <c r="B202" s="60" t="s">
        <v>436</v>
      </c>
      <c r="C202" s="129" t="s">
        <v>21</v>
      </c>
      <c r="D202" s="129"/>
      <c r="E202" s="129">
        <v>1</v>
      </c>
      <c r="F202" s="61"/>
      <c r="G202" s="61"/>
      <c r="H202" s="61"/>
      <c r="I202" s="61"/>
      <c r="J202" s="61"/>
      <c r="K202" s="61"/>
      <c r="L202" s="61"/>
      <c r="M202" s="134"/>
    </row>
    <row r="203" spans="1:13" x14ac:dyDescent="0.25">
      <c r="A203" s="151"/>
      <c r="B203" s="62" t="s">
        <v>15</v>
      </c>
      <c r="C203" s="131" t="s">
        <v>16</v>
      </c>
      <c r="D203" s="131">
        <v>1</v>
      </c>
      <c r="E203" s="131">
        <f>E202*D203</f>
        <v>1</v>
      </c>
      <c r="F203" s="63"/>
      <c r="G203" s="63"/>
      <c r="H203" s="63"/>
      <c r="I203" s="63"/>
      <c r="J203" s="63"/>
      <c r="K203" s="63"/>
      <c r="L203" s="63"/>
      <c r="M203" s="134"/>
    </row>
    <row r="204" spans="1:13" x14ac:dyDescent="0.25">
      <c r="A204" s="151"/>
      <c r="B204" s="62" t="s">
        <v>367</v>
      </c>
      <c r="C204" s="131" t="s">
        <v>20</v>
      </c>
      <c r="D204" s="131"/>
      <c r="E204" s="131">
        <v>2.2000000000000002</v>
      </c>
      <c r="F204" s="63"/>
      <c r="G204" s="63"/>
      <c r="H204" s="63"/>
      <c r="I204" s="63"/>
      <c r="J204" s="63"/>
      <c r="K204" s="63"/>
      <c r="L204" s="130"/>
      <c r="M204" s="134"/>
    </row>
    <row r="205" spans="1:13" x14ac:dyDescent="0.25">
      <c r="A205" s="151"/>
      <c r="B205" s="62" t="s">
        <v>279</v>
      </c>
      <c r="C205" s="131" t="s">
        <v>19</v>
      </c>
      <c r="D205" s="131"/>
      <c r="E205" s="131">
        <v>5.8</v>
      </c>
      <c r="F205" s="63"/>
      <c r="G205" s="63"/>
      <c r="H205" s="63"/>
      <c r="I205" s="63"/>
      <c r="J205" s="63"/>
      <c r="K205" s="63"/>
      <c r="L205" s="63"/>
      <c r="M205" s="134"/>
    </row>
    <row r="206" spans="1:13" x14ac:dyDescent="0.25">
      <c r="A206" s="152"/>
      <c r="B206" s="62" t="s">
        <v>17</v>
      </c>
      <c r="C206" s="131" t="s">
        <v>16</v>
      </c>
      <c r="D206" s="131">
        <v>1.5</v>
      </c>
      <c r="E206" s="131">
        <f>E202*D206</f>
        <v>1.5</v>
      </c>
      <c r="F206" s="63"/>
      <c r="G206" s="63"/>
      <c r="H206" s="63"/>
      <c r="I206" s="63"/>
      <c r="J206" s="63"/>
      <c r="K206" s="63"/>
      <c r="L206" s="63"/>
      <c r="M206" s="134"/>
    </row>
    <row r="207" spans="1:13" ht="25.5" x14ac:dyDescent="0.25">
      <c r="A207" s="158">
        <v>4</v>
      </c>
      <c r="B207" s="60" t="s">
        <v>281</v>
      </c>
      <c r="C207" s="129" t="s">
        <v>22</v>
      </c>
      <c r="D207" s="129"/>
      <c r="E207" s="129">
        <v>0.13500000000000001</v>
      </c>
      <c r="F207" s="129"/>
      <c r="G207" s="61"/>
      <c r="H207" s="61"/>
      <c r="I207" s="61"/>
      <c r="J207" s="61"/>
      <c r="K207" s="61"/>
      <c r="L207" s="61"/>
      <c r="M207" s="134"/>
    </row>
    <row r="208" spans="1:13" x14ac:dyDescent="0.25">
      <c r="A208" s="159"/>
      <c r="B208" s="62" t="s">
        <v>15</v>
      </c>
      <c r="C208" s="131" t="s">
        <v>16</v>
      </c>
      <c r="D208" s="131">
        <v>1</v>
      </c>
      <c r="E208" s="131">
        <f>E207*D208</f>
        <v>0.13500000000000001</v>
      </c>
      <c r="F208" s="131"/>
      <c r="G208" s="63"/>
      <c r="H208" s="63"/>
      <c r="I208" s="63"/>
      <c r="J208" s="63"/>
      <c r="K208" s="63"/>
      <c r="L208" s="63"/>
      <c r="M208" s="134"/>
    </row>
    <row r="209" spans="1:13" ht="25.5" x14ac:dyDescent="0.25">
      <c r="A209" s="159"/>
      <c r="B209" s="64" t="s">
        <v>263</v>
      </c>
      <c r="C209" s="131" t="s">
        <v>23</v>
      </c>
      <c r="D209" s="131">
        <v>20</v>
      </c>
      <c r="E209" s="131">
        <f>E207*D209</f>
        <v>2.7</v>
      </c>
      <c r="F209" s="63"/>
      <c r="G209" s="63"/>
      <c r="H209" s="63"/>
      <c r="I209" s="63"/>
      <c r="J209" s="63"/>
      <c r="K209" s="63"/>
      <c r="L209" s="63"/>
      <c r="M209" s="134"/>
    </row>
    <row r="210" spans="1:13" x14ac:dyDescent="0.25">
      <c r="A210" s="160"/>
      <c r="B210" s="62" t="s">
        <v>17</v>
      </c>
      <c r="C210" s="131" t="s">
        <v>16</v>
      </c>
      <c r="D210" s="131">
        <v>25</v>
      </c>
      <c r="E210" s="131">
        <f>E207*D210</f>
        <v>3.375</v>
      </c>
      <c r="F210" s="131"/>
      <c r="G210" s="63"/>
      <c r="H210" s="63"/>
      <c r="I210" s="63"/>
      <c r="J210" s="63"/>
      <c r="K210" s="63"/>
      <c r="L210" s="63"/>
      <c r="M210" s="134"/>
    </row>
    <row r="211" spans="1:13" ht="25.5" x14ac:dyDescent="0.25">
      <c r="A211" s="158">
        <v>5</v>
      </c>
      <c r="B211" s="60" t="s">
        <v>149</v>
      </c>
      <c r="C211" s="129" t="s">
        <v>13</v>
      </c>
      <c r="D211" s="131"/>
      <c r="E211" s="129">
        <v>12</v>
      </c>
      <c r="F211" s="63"/>
      <c r="G211" s="63"/>
      <c r="H211" s="63"/>
      <c r="I211" s="63"/>
      <c r="J211" s="63"/>
      <c r="K211" s="63"/>
      <c r="L211" s="63"/>
      <c r="M211" s="134"/>
    </row>
    <row r="212" spans="1:13" x14ac:dyDescent="0.25">
      <c r="A212" s="159"/>
      <c r="B212" s="62" t="s">
        <v>15</v>
      </c>
      <c r="C212" s="131" t="s">
        <v>16</v>
      </c>
      <c r="D212" s="131">
        <v>1</v>
      </c>
      <c r="E212" s="131">
        <f>E211*D212</f>
        <v>12</v>
      </c>
      <c r="F212" s="63"/>
      <c r="G212" s="63"/>
      <c r="H212" s="63"/>
      <c r="I212" s="63"/>
      <c r="J212" s="63"/>
      <c r="K212" s="63"/>
      <c r="L212" s="130"/>
      <c r="M212" s="134"/>
    </row>
    <row r="213" spans="1:13" x14ac:dyDescent="0.25">
      <c r="A213" s="159"/>
      <c r="B213" s="62" t="s">
        <v>24</v>
      </c>
      <c r="C213" s="131" t="s">
        <v>14</v>
      </c>
      <c r="D213" s="131">
        <v>3.2000000000000001E-2</v>
      </c>
      <c r="E213" s="131">
        <f>D213*E211</f>
        <v>0.38400000000000001</v>
      </c>
      <c r="F213" s="63"/>
      <c r="G213" s="63"/>
      <c r="H213" s="63"/>
      <c r="I213" s="63"/>
      <c r="J213" s="63"/>
      <c r="K213" s="63"/>
      <c r="L213" s="130"/>
      <c r="M213" s="134"/>
    </row>
    <row r="214" spans="1:13" x14ac:dyDescent="0.25">
      <c r="A214" s="159"/>
      <c r="B214" s="62" t="s">
        <v>400</v>
      </c>
      <c r="C214" s="131" t="s">
        <v>20</v>
      </c>
      <c r="D214" s="131">
        <v>1.05</v>
      </c>
      <c r="E214" s="131">
        <f>E211*D214</f>
        <v>12.600000000000001</v>
      </c>
      <c r="F214" s="63"/>
      <c r="G214" s="63"/>
      <c r="H214" s="63"/>
      <c r="I214" s="63"/>
      <c r="J214" s="63"/>
      <c r="K214" s="63"/>
      <c r="L214" s="63"/>
      <c r="M214" s="134"/>
    </row>
    <row r="215" spans="1:13" x14ac:dyDescent="0.25">
      <c r="A215" s="160"/>
      <c r="B215" s="62" t="s">
        <v>17</v>
      </c>
      <c r="C215" s="131" t="s">
        <v>16</v>
      </c>
      <c r="D215" s="131">
        <v>0.5</v>
      </c>
      <c r="E215" s="131">
        <f>E211*D215</f>
        <v>6</v>
      </c>
      <c r="F215" s="131"/>
      <c r="G215" s="63"/>
      <c r="H215" s="63"/>
      <c r="I215" s="63"/>
      <c r="J215" s="63"/>
      <c r="K215" s="63"/>
      <c r="L215" s="130"/>
      <c r="M215" s="134"/>
    </row>
    <row r="216" spans="1:13" ht="25.5" x14ac:dyDescent="0.25">
      <c r="A216" s="158">
        <v>6</v>
      </c>
      <c r="B216" s="60" t="s">
        <v>428</v>
      </c>
      <c r="C216" s="129" t="s">
        <v>13</v>
      </c>
      <c r="D216" s="129"/>
      <c r="E216" s="129">
        <v>12</v>
      </c>
      <c r="F216" s="61"/>
      <c r="G216" s="61"/>
      <c r="H216" s="61"/>
      <c r="I216" s="61"/>
      <c r="J216" s="61"/>
      <c r="K216" s="61"/>
      <c r="L216" s="61"/>
      <c r="M216" s="134"/>
    </row>
    <row r="217" spans="1:13" x14ac:dyDescent="0.25">
      <c r="A217" s="159"/>
      <c r="B217" s="62" t="s">
        <v>15</v>
      </c>
      <c r="C217" s="131" t="s">
        <v>16</v>
      </c>
      <c r="D217" s="131">
        <v>1</v>
      </c>
      <c r="E217" s="131">
        <f>E216*D217</f>
        <v>12</v>
      </c>
      <c r="F217" s="63"/>
      <c r="G217" s="63"/>
      <c r="H217" s="63"/>
      <c r="I217" s="63"/>
      <c r="J217" s="63"/>
      <c r="K217" s="63"/>
      <c r="L217" s="130"/>
      <c r="M217" s="134"/>
    </row>
    <row r="218" spans="1:13" x14ac:dyDescent="0.25">
      <c r="A218" s="159"/>
      <c r="B218" s="62" t="s">
        <v>117</v>
      </c>
      <c r="C218" s="131" t="s">
        <v>23</v>
      </c>
      <c r="D218" s="131">
        <v>0.1</v>
      </c>
      <c r="E218" s="131">
        <f>E216*D218</f>
        <v>1.2000000000000002</v>
      </c>
      <c r="F218" s="63"/>
      <c r="G218" s="63"/>
      <c r="H218" s="63"/>
      <c r="I218" s="63"/>
      <c r="J218" s="63"/>
      <c r="K218" s="63"/>
      <c r="L218" s="130"/>
      <c r="M218" s="134"/>
    </row>
    <row r="219" spans="1:13" x14ac:dyDescent="0.25">
      <c r="A219" s="159"/>
      <c r="B219" s="62" t="s">
        <v>118</v>
      </c>
      <c r="C219" s="131" t="s">
        <v>14</v>
      </c>
      <c r="D219" s="131">
        <v>0.02</v>
      </c>
      <c r="E219" s="131">
        <f>E216*D219</f>
        <v>0.24</v>
      </c>
      <c r="F219" s="63"/>
      <c r="G219" s="63"/>
      <c r="H219" s="63"/>
      <c r="I219" s="63"/>
      <c r="J219" s="63"/>
      <c r="K219" s="63"/>
      <c r="L219" s="130"/>
      <c r="M219" s="134"/>
    </row>
    <row r="220" spans="1:13" x14ac:dyDescent="0.25">
      <c r="A220" s="159"/>
      <c r="B220" s="62" t="s">
        <v>151</v>
      </c>
      <c r="C220" s="131" t="s">
        <v>22</v>
      </c>
      <c r="D220" s="131">
        <v>1.2E-2</v>
      </c>
      <c r="E220" s="131">
        <f>E216*D220</f>
        <v>0.14400000000000002</v>
      </c>
      <c r="F220" s="63"/>
      <c r="G220" s="63"/>
      <c r="H220" s="63"/>
      <c r="I220" s="63"/>
      <c r="J220" s="63"/>
      <c r="K220" s="63"/>
      <c r="L220" s="130"/>
      <c r="M220" s="134"/>
    </row>
    <row r="221" spans="1:13" x14ac:dyDescent="0.25">
      <c r="A221" s="159"/>
      <c r="B221" s="62" t="s">
        <v>237</v>
      </c>
      <c r="C221" s="131" t="s">
        <v>23</v>
      </c>
      <c r="D221" s="131">
        <v>0.15</v>
      </c>
      <c r="E221" s="131">
        <f>E216*D221</f>
        <v>1.7999999999999998</v>
      </c>
      <c r="F221" s="63"/>
      <c r="G221" s="63"/>
      <c r="H221" s="63"/>
      <c r="I221" s="63"/>
      <c r="J221" s="63"/>
      <c r="K221" s="63"/>
      <c r="L221" s="130"/>
      <c r="M221" s="134"/>
    </row>
    <row r="222" spans="1:13" x14ac:dyDescent="0.25">
      <c r="A222" s="159"/>
      <c r="B222" s="62" t="s">
        <v>150</v>
      </c>
      <c r="C222" s="131" t="s">
        <v>23</v>
      </c>
      <c r="D222" s="131">
        <v>0.55000000000000004</v>
      </c>
      <c r="E222" s="131">
        <f>E216*D222</f>
        <v>6.6000000000000005</v>
      </c>
      <c r="F222" s="63"/>
      <c r="G222" s="63"/>
      <c r="H222" s="63"/>
      <c r="I222" s="63"/>
      <c r="J222" s="63"/>
      <c r="K222" s="63"/>
      <c r="L222" s="130"/>
      <c r="M222" s="134"/>
    </row>
    <row r="223" spans="1:13" x14ac:dyDescent="0.25">
      <c r="A223" s="160"/>
      <c r="B223" s="62" t="s">
        <v>17</v>
      </c>
      <c r="C223" s="131" t="s">
        <v>16</v>
      </c>
      <c r="D223" s="131">
        <v>0.5</v>
      </c>
      <c r="E223" s="131">
        <f>E216*D223</f>
        <v>6</v>
      </c>
      <c r="F223" s="131"/>
      <c r="G223" s="63"/>
      <c r="H223" s="63"/>
      <c r="I223" s="63"/>
      <c r="J223" s="63"/>
      <c r="K223" s="63"/>
      <c r="L223" s="130"/>
      <c r="M223" s="134"/>
    </row>
    <row r="224" spans="1:13" ht="38.25" x14ac:dyDescent="0.25">
      <c r="A224" s="158">
        <v>7</v>
      </c>
      <c r="B224" s="60" t="s">
        <v>458</v>
      </c>
      <c r="C224" s="129" t="s">
        <v>21</v>
      </c>
      <c r="D224" s="129"/>
      <c r="E224" s="129">
        <v>6</v>
      </c>
      <c r="F224" s="129"/>
      <c r="G224" s="61"/>
      <c r="H224" s="61"/>
      <c r="I224" s="61"/>
      <c r="J224" s="61"/>
      <c r="K224" s="61"/>
      <c r="L224" s="61"/>
    </row>
    <row r="225" spans="1:12" x14ac:dyDescent="0.25">
      <c r="A225" s="159"/>
      <c r="B225" s="62" t="s">
        <v>15</v>
      </c>
      <c r="C225" s="131" t="s">
        <v>16</v>
      </c>
      <c r="D225" s="131">
        <v>1</v>
      </c>
      <c r="E225" s="131">
        <f>E224*D225</f>
        <v>6</v>
      </c>
      <c r="F225" s="63"/>
      <c r="G225" s="63"/>
      <c r="H225" s="63"/>
      <c r="I225" s="63"/>
      <c r="J225" s="63"/>
      <c r="K225" s="63"/>
      <c r="L225" s="81"/>
    </row>
    <row r="226" spans="1:12" x14ac:dyDescent="0.25">
      <c r="A226" s="159"/>
      <c r="B226" s="62" t="s">
        <v>239</v>
      </c>
      <c r="C226" s="131" t="s">
        <v>101</v>
      </c>
      <c r="D226" s="131">
        <f>1*1.5</f>
        <v>1.5</v>
      </c>
      <c r="E226" s="131">
        <f>E224*D226</f>
        <v>9</v>
      </c>
      <c r="F226" s="63"/>
      <c r="G226" s="63"/>
      <c r="H226" s="63"/>
      <c r="I226" s="63"/>
      <c r="J226" s="63"/>
      <c r="K226" s="63"/>
      <c r="L226" s="81"/>
    </row>
    <row r="227" spans="1:12" x14ac:dyDescent="0.25">
      <c r="A227" s="159"/>
      <c r="B227" s="62" t="s">
        <v>240</v>
      </c>
      <c r="C227" s="131" t="s">
        <v>20</v>
      </c>
      <c r="D227" s="131">
        <v>4.08</v>
      </c>
      <c r="E227" s="131">
        <f>E224*D227</f>
        <v>24.48</v>
      </c>
      <c r="F227" s="63"/>
      <c r="G227" s="63"/>
      <c r="H227" s="63"/>
      <c r="I227" s="63"/>
      <c r="J227" s="63"/>
      <c r="K227" s="63"/>
      <c r="L227" s="63"/>
    </row>
    <row r="228" spans="1:12" x14ac:dyDescent="0.25">
      <c r="A228" s="159"/>
      <c r="B228" s="62" t="s">
        <v>437</v>
      </c>
      <c r="C228" s="131" t="s">
        <v>20</v>
      </c>
      <c r="D228" s="131">
        <v>1.1240000000000001</v>
      </c>
      <c r="E228" s="131">
        <f>E224*D228</f>
        <v>6.7440000000000007</v>
      </c>
      <c r="F228" s="63"/>
      <c r="G228" s="63"/>
      <c r="H228" s="63"/>
      <c r="I228" s="63"/>
      <c r="J228" s="63"/>
      <c r="K228" s="63"/>
      <c r="L228" s="63"/>
    </row>
    <row r="229" spans="1:12" ht="25.5" x14ac:dyDescent="0.25">
      <c r="A229" s="159"/>
      <c r="B229" s="64" t="s">
        <v>263</v>
      </c>
      <c r="C229" s="131" t="s">
        <v>23</v>
      </c>
      <c r="D229" s="131">
        <v>0.8</v>
      </c>
      <c r="E229" s="131">
        <f>E224*D229</f>
        <v>4.8000000000000007</v>
      </c>
      <c r="F229" s="131"/>
      <c r="G229" s="63"/>
      <c r="H229" s="63"/>
      <c r="I229" s="63"/>
      <c r="J229" s="63"/>
      <c r="K229" s="63"/>
      <c r="L229" s="63"/>
    </row>
    <row r="230" spans="1:12" x14ac:dyDescent="0.25">
      <c r="A230" s="160"/>
      <c r="B230" s="64" t="s">
        <v>17</v>
      </c>
      <c r="C230" s="131" t="s">
        <v>16</v>
      </c>
      <c r="D230" s="131">
        <v>5</v>
      </c>
      <c r="E230" s="131">
        <f>E225*D230</f>
        <v>30</v>
      </c>
      <c r="F230" s="131"/>
      <c r="G230" s="63"/>
      <c r="H230" s="63"/>
      <c r="I230" s="63"/>
      <c r="J230" s="63"/>
      <c r="K230" s="63"/>
      <c r="L230" s="63"/>
    </row>
    <row r="231" spans="1:12" x14ac:dyDescent="0.25">
      <c r="A231" s="177">
        <v>8</v>
      </c>
      <c r="B231" s="60" t="s">
        <v>408</v>
      </c>
      <c r="C231" s="129" t="s">
        <v>21</v>
      </c>
      <c r="D231" s="129"/>
      <c r="E231" s="129">
        <v>1</v>
      </c>
      <c r="F231" s="129"/>
      <c r="G231" s="61"/>
      <c r="H231" s="61"/>
      <c r="I231" s="61"/>
      <c r="J231" s="61"/>
      <c r="K231" s="61"/>
      <c r="L231" s="61"/>
    </row>
    <row r="232" spans="1:12" x14ac:dyDescent="0.25">
      <c r="A232" s="178"/>
      <c r="B232" s="62" t="s">
        <v>15</v>
      </c>
      <c r="C232" s="131" t="s">
        <v>16</v>
      </c>
      <c r="D232" s="131">
        <v>1</v>
      </c>
      <c r="E232" s="131">
        <f>E231*D232</f>
        <v>1</v>
      </c>
      <c r="F232" s="63"/>
      <c r="G232" s="63"/>
      <c r="H232" s="63"/>
      <c r="I232" s="63"/>
      <c r="J232" s="63"/>
      <c r="K232" s="63"/>
      <c r="L232" s="81"/>
    </row>
    <row r="233" spans="1:12" ht="25.5" x14ac:dyDescent="0.25">
      <c r="A233" s="178"/>
      <c r="B233" s="64" t="s">
        <v>409</v>
      </c>
      <c r="C233" s="131" t="s">
        <v>21</v>
      </c>
      <c r="D233" s="131">
        <v>1</v>
      </c>
      <c r="E233" s="131">
        <f>E231*D233</f>
        <v>1</v>
      </c>
      <c r="F233" s="63"/>
      <c r="G233" s="63"/>
      <c r="H233" s="63"/>
      <c r="I233" s="63"/>
      <c r="J233" s="63"/>
      <c r="K233" s="63"/>
      <c r="L233" s="130"/>
    </row>
    <row r="234" spans="1:12" x14ac:dyDescent="0.25">
      <c r="A234" s="179"/>
      <c r="B234" s="64" t="s">
        <v>410</v>
      </c>
      <c r="C234" s="131" t="s">
        <v>31</v>
      </c>
      <c r="D234" s="131">
        <v>1</v>
      </c>
      <c r="E234" s="131">
        <f>E232*D234</f>
        <v>1</v>
      </c>
      <c r="F234" s="63"/>
      <c r="G234" s="63"/>
      <c r="H234" s="63"/>
      <c r="I234" s="63"/>
      <c r="J234" s="63"/>
      <c r="K234" s="63"/>
      <c r="L234" s="130"/>
    </row>
    <row r="235" spans="1:12" x14ac:dyDescent="0.25">
      <c r="A235" s="168" t="s">
        <v>119</v>
      </c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</row>
    <row r="236" spans="1:12" ht="25.5" x14ac:dyDescent="0.25">
      <c r="A236" s="173">
        <v>1</v>
      </c>
      <c r="B236" s="69" t="s">
        <v>397</v>
      </c>
      <c r="C236" s="129" t="s">
        <v>101</v>
      </c>
      <c r="D236" s="128"/>
      <c r="E236" s="129">
        <v>13.6</v>
      </c>
      <c r="F236" s="128"/>
      <c r="G236" s="128"/>
      <c r="H236" s="128"/>
      <c r="I236" s="128"/>
      <c r="J236" s="128"/>
      <c r="K236" s="128"/>
      <c r="L236" s="128"/>
    </row>
    <row r="237" spans="1:12" x14ac:dyDescent="0.25">
      <c r="A237" s="174"/>
      <c r="B237" s="70" t="s">
        <v>15</v>
      </c>
      <c r="C237" s="131" t="s">
        <v>16</v>
      </c>
      <c r="D237" s="131">
        <v>1</v>
      </c>
      <c r="E237" s="131">
        <f>E236*D237</f>
        <v>13.6</v>
      </c>
      <c r="F237" s="63"/>
      <c r="G237" s="63"/>
      <c r="H237" s="63"/>
      <c r="I237" s="63"/>
      <c r="J237" s="63"/>
      <c r="K237" s="63"/>
      <c r="L237" s="130"/>
    </row>
    <row r="238" spans="1:12" x14ac:dyDescent="0.25">
      <c r="A238" s="174"/>
      <c r="B238" s="71" t="s">
        <v>152</v>
      </c>
      <c r="C238" s="67" t="s">
        <v>101</v>
      </c>
      <c r="D238" s="67">
        <v>1.21</v>
      </c>
      <c r="E238" s="72">
        <f>E236*D238</f>
        <v>16.456</v>
      </c>
      <c r="F238" s="131"/>
      <c r="G238" s="23"/>
      <c r="H238" s="73"/>
      <c r="I238" s="72"/>
      <c r="J238" s="72"/>
      <c r="K238" s="72"/>
      <c r="L238" s="130"/>
    </row>
    <row r="239" spans="1:12" x14ac:dyDescent="0.25">
      <c r="A239" s="174"/>
      <c r="B239" s="71" t="s">
        <v>108</v>
      </c>
      <c r="C239" s="67" t="s">
        <v>96</v>
      </c>
      <c r="D239" s="67"/>
      <c r="E239" s="72">
        <v>1</v>
      </c>
      <c r="F239" s="131"/>
      <c r="G239" s="23"/>
      <c r="H239" s="73"/>
      <c r="I239" s="72"/>
      <c r="J239" s="72"/>
      <c r="K239" s="63"/>
      <c r="L239" s="130"/>
    </row>
    <row r="240" spans="1:12" x14ac:dyDescent="0.25">
      <c r="A240" s="175"/>
      <c r="B240" s="71" t="s">
        <v>109</v>
      </c>
      <c r="C240" s="67" t="s">
        <v>96</v>
      </c>
      <c r="D240" s="67"/>
      <c r="E240" s="72">
        <v>1</v>
      </c>
      <c r="F240" s="131"/>
      <c r="G240" s="23"/>
      <c r="H240" s="73"/>
      <c r="I240" s="72"/>
      <c r="J240" s="72"/>
      <c r="K240" s="63"/>
      <c r="L240" s="130"/>
    </row>
    <row r="241" spans="1:12" ht="25.5" x14ac:dyDescent="0.25">
      <c r="A241" s="149">
        <v>2</v>
      </c>
      <c r="B241" s="69" t="s">
        <v>467</v>
      </c>
      <c r="C241" s="138" t="s">
        <v>101</v>
      </c>
      <c r="D241" s="140"/>
      <c r="E241" s="138">
        <v>6.8</v>
      </c>
      <c r="F241" s="140"/>
      <c r="G241" s="140"/>
      <c r="H241" s="140"/>
      <c r="I241" s="140"/>
      <c r="J241" s="140"/>
      <c r="K241" s="140"/>
      <c r="L241" s="140"/>
    </row>
    <row r="242" spans="1:12" x14ac:dyDescent="0.25">
      <c r="A242" s="149"/>
      <c r="B242" s="70" t="s">
        <v>15</v>
      </c>
      <c r="C242" s="139" t="s">
        <v>16</v>
      </c>
      <c r="D242" s="139">
        <v>1</v>
      </c>
      <c r="E242" s="139">
        <f>E241*D242</f>
        <v>6.8</v>
      </c>
      <c r="F242" s="63"/>
      <c r="G242" s="63"/>
      <c r="H242" s="63"/>
      <c r="I242" s="63"/>
      <c r="J242" s="63"/>
      <c r="K242" s="63"/>
      <c r="L242" s="137"/>
    </row>
    <row r="243" spans="1:12" x14ac:dyDescent="0.25">
      <c r="A243" s="149"/>
      <c r="B243" s="71" t="s">
        <v>446</v>
      </c>
      <c r="C243" s="139" t="s">
        <v>14</v>
      </c>
      <c r="D243" s="139">
        <v>1.02</v>
      </c>
      <c r="E243" s="139">
        <f>E241*D243</f>
        <v>6.9359999999999999</v>
      </c>
      <c r="F243" s="67"/>
      <c r="G243" s="63"/>
      <c r="H243" s="63"/>
      <c r="I243" s="63"/>
      <c r="J243" s="63"/>
      <c r="K243" s="63"/>
      <c r="L243" s="63"/>
    </row>
    <row r="244" spans="1:12" ht="38.25" x14ac:dyDescent="0.25">
      <c r="A244" s="149">
        <v>3</v>
      </c>
      <c r="B244" s="74" t="s">
        <v>464</v>
      </c>
      <c r="C244" s="75" t="s">
        <v>20</v>
      </c>
      <c r="D244" s="76"/>
      <c r="E244" s="77">
        <v>68</v>
      </c>
      <c r="F244" s="78"/>
      <c r="G244" s="79"/>
      <c r="H244" s="78"/>
      <c r="I244" s="79"/>
      <c r="J244" s="78"/>
      <c r="K244" s="78"/>
      <c r="L244" s="79"/>
    </row>
    <row r="245" spans="1:12" x14ac:dyDescent="0.25">
      <c r="A245" s="149"/>
      <c r="B245" s="62" t="s">
        <v>15</v>
      </c>
      <c r="C245" s="80" t="s">
        <v>16</v>
      </c>
      <c r="D245" s="67">
        <v>1</v>
      </c>
      <c r="E245" s="7">
        <f>E244*D245</f>
        <v>68</v>
      </c>
      <c r="F245" s="7"/>
      <c r="G245" s="7"/>
      <c r="H245" s="7"/>
      <c r="I245" s="7"/>
      <c r="J245" s="7"/>
      <c r="K245" s="7"/>
      <c r="L245" s="130"/>
    </row>
    <row r="246" spans="1:12" x14ac:dyDescent="0.25">
      <c r="A246" s="149"/>
      <c r="B246" s="62" t="s">
        <v>110</v>
      </c>
      <c r="C246" s="80" t="s">
        <v>274</v>
      </c>
      <c r="D246" s="67"/>
      <c r="E246" s="7">
        <f>E247</f>
        <v>13.872</v>
      </c>
      <c r="F246" s="7"/>
      <c r="G246" s="7"/>
      <c r="H246" s="7"/>
      <c r="I246" s="7"/>
      <c r="J246" s="72"/>
      <c r="K246" s="63"/>
      <c r="L246" s="81"/>
    </row>
    <row r="247" spans="1:12" x14ac:dyDescent="0.25">
      <c r="A247" s="149"/>
      <c r="B247" s="82" t="s">
        <v>102</v>
      </c>
      <c r="C247" s="67" t="s">
        <v>101</v>
      </c>
      <c r="D247" s="7"/>
      <c r="E247" s="7">
        <f>13.6*1.02</f>
        <v>13.872</v>
      </c>
      <c r="F247" s="67"/>
      <c r="G247" s="7"/>
      <c r="H247" s="7"/>
      <c r="I247" s="7"/>
      <c r="J247" s="7"/>
      <c r="K247" s="7"/>
      <c r="L247" s="130"/>
    </row>
    <row r="248" spans="1:12" x14ac:dyDescent="0.25">
      <c r="A248" s="149"/>
      <c r="B248" s="83" t="s">
        <v>111</v>
      </c>
      <c r="C248" s="84" t="s">
        <v>22</v>
      </c>
      <c r="D248" s="84"/>
      <c r="E248" s="23">
        <f>0.02*1.02</f>
        <v>2.0400000000000001E-2</v>
      </c>
      <c r="F248" s="63"/>
      <c r="G248" s="23"/>
      <c r="H248" s="23"/>
      <c r="I248" s="23"/>
      <c r="J248" s="23"/>
      <c r="K248" s="23"/>
      <c r="L248" s="130"/>
    </row>
    <row r="249" spans="1:12" x14ac:dyDescent="0.25">
      <c r="A249" s="149"/>
      <c r="B249" s="83" t="s">
        <v>267</v>
      </c>
      <c r="C249" s="84" t="s">
        <v>22</v>
      </c>
      <c r="D249" s="84"/>
      <c r="E249" s="23">
        <f>1.224*1.02</f>
        <v>1.24848</v>
      </c>
      <c r="F249" s="63"/>
      <c r="G249" s="23"/>
      <c r="H249" s="23"/>
      <c r="I249" s="23"/>
      <c r="J249" s="23"/>
      <c r="K249" s="23"/>
      <c r="L249" s="130"/>
    </row>
    <row r="250" spans="1:12" x14ac:dyDescent="0.25">
      <c r="A250" s="149"/>
      <c r="B250" s="62" t="s">
        <v>113</v>
      </c>
      <c r="C250" s="131" t="s">
        <v>18</v>
      </c>
      <c r="D250" s="131">
        <v>0.21</v>
      </c>
      <c r="E250" s="63">
        <f>E245*D250</f>
        <v>14.28</v>
      </c>
      <c r="F250" s="63"/>
      <c r="G250" s="63"/>
      <c r="H250" s="63"/>
      <c r="I250" s="63"/>
      <c r="J250" s="63"/>
      <c r="K250" s="63"/>
      <c r="L250" s="130"/>
    </row>
    <row r="251" spans="1:12" x14ac:dyDescent="0.25">
      <c r="A251" s="149"/>
      <c r="B251" s="62" t="s">
        <v>114</v>
      </c>
      <c r="C251" s="131" t="s">
        <v>18</v>
      </c>
      <c r="D251" s="131">
        <v>0.25</v>
      </c>
      <c r="E251" s="63">
        <f>E245*D251</f>
        <v>17</v>
      </c>
      <c r="F251" s="63"/>
      <c r="G251" s="63"/>
      <c r="H251" s="63"/>
      <c r="I251" s="63"/>
      <c r="J251" s="63"/>
      <c r="K251" s="63"/>
      <c r="L251" s="130"/>
    </row>
    <row r="252" spans="1:12" ht="25.5" x14ac:dyDescent="0.25">
      <c r="A252" s="149"/>
      <c r="B252" s="64" t="s">
        <v>444</v>
      </c>
      <c r="C252" s="131" t="s">
        <v>20</v>
      </c>
      <c r="D252" s="131"/>
      <c r="E252" s="63">
        <f>E244</f>
        <v>68</v>
      </c>
      <c r="F252" s="63"/>
      <c r="G252" s="63"/>
      <c r="H252" s="63"/>
      <c r="I252" s="63"/>
      <c r="J252" s="63"/>
      <c r="K252" s="63"/>
      <c r="L252" s="63"/>
    </row>
    <row r="253" spans="1:12" ht="25.5" x14ac:dyDescent="0.25">
      <c r="A253" s="149"/>
      <c r="B253" s="64" t="s">
        <v>401</v>
      </c>
      <c r="C253" s="131" t="s">
        <v>23</v>
      </c>
      <c r="D253" s="131">
        <v>0.25</v>
      </c>
      <c r="E253" s="63">
        <f>E244*D253</f>
        <v>17</v>
      </c>
      <c r="F253" s="63"/>
      <c r="G253" s="63"/>
      <c r="H253" s="63"/>
      <c r="I253" s="63"/>
      <c r="J253" s="63"/>
      <c r="K253" s="63"/>
      <c r="L253" s="63"/>
    </row>
    <row r="254" spans="1:12" x14ac:dyDescent="0.25">
      <c r="A254" s="149"/>
      <c r="B254" s="82" t="s">
        <v>17</v>
      </c>
      <c r="C254" s="80" t="s">
        <v>16</v>
      </c>
      <c r="D254" s="7">
        <v>0.5</v>
      </c>
      <c r="E254" s="7">
        <f>E244*D254</f>
        <v>34</v>
      </c>
      <c r="F254" s="7"/>
      <c r="G254" s="7"/>
      <c r="H254" s="7"/>
      <c r="I254" s="7"/>
      <c r="J254" s="7"/>
      <c r="K254" s="7"/>
      <c r="L254" s="130"/>
    </row>
    <row r="255" spans="1:12" ht="25.5" x14ac:dyDescent="0.25">
      <c r="A255" s="153">
        <v>4</v>
      </c>
      <c r="B255" s="60" t="s">
        <v>459</v>
      </c>
      <c r="C255" s="129" t="s">
        <v>101</v>
      </c>
      <c r="D255" s="129"/>
      <c r="E255" s="129">
        <v>3</v>
      </c>
      <c r="F255" s="129"/>
      <c r="G255" s="61"/>
      <c r="H255" s="61"/>
      <c r="I255" s="61"/>
      <c r="J255" s="61"/>
      <c r="K255" s="61"/>
      <c r="L255" s="61"/>
    </row>
    <row r="256" spans="1:12" x14ac:dyDescent="0.25">
      <c r="A256" s="153"/>
      <c r="B256" s="62" t="s">
        <v>15</v>
      </c>
      <c r="C256" s="131" t="s">
        <v>16</v>
      </c>
      <c r="D256" s="131">
        <v>1</v>
      </c>
      <c r="E256" s="131">
        <f>E255*D256</f>
        <v>3</v>
      </c>
      <c r="F256" s="63"/>
      <c r="G256" s="63"/>
      <c r="H256" s="63"/>
      <c r="I256" s="63"/>
      <c r="J256" s="63"/>
      <c r="K256" s="63"/>
      <c r="L256" s="130"/>
    </row>
    <row r="257" spans="1:12" ht="25.5" x14ac:dyDescent="0.25">
      <c r="A257" s="150">
        <v>5</v>
      </c>
      <c r="B257" s="60" t="s">
        <v>282</v>
      </c>
      <c r="C257" s="129" t="s">
        <v>13</v>
      </c>
      <c r="D257" s="129"/>
      <c r="E257" s="129">
        <v>83</v>
      </c>
      <c r="F257" s="61"/>
      <c r="G257" s="61"/>
      <c r="H257" s="61"/>
      <c r="I257" s="61"/>
      <c r="J257" s="61"/>
      <c r="K257" s="61"/>
      <c r="L257" s="61"/>
    </row>
    <row r="258" spans="1:12" x14ac:dyDescent="0.25">
      <c r="A258" s="151"/>
      <c r="B258" s="62" t="s">
        <v>15</v>
      </c>
      <c r="C258" s="131" t="s">
        <v>16</v>
      </c>
      <c r="D258" s="131">
        <v>1</v>
      </c>
      <c r="E258" s="131">
        <f>E257*D258</f>
        <v>83</v>
      </c>
      <c r="F258" s="63"/>
      <c r="G258" s="63"/>
      <c r="H258" s="63"/>
      <c r="I258" s="63"/>
      <c r="J258" s="63"/>
      <c r="K258" s="63"/>
      <c r="L258" s="63"/>
    </row>
    <row r="259" spans="1:12" x14ac:dyDescent="0.25">
      <c r="A259" s="151"/>
      <c r="B259" s="62" t="s">
        <v>177</v>
      </c>
      <c r="C259" s="131" t="s">
        <v>20</v>
      </c>
      <c r="D259" s="131">
        <v>1.08</v>
      </c>
      <c r="E259" s="131">
        <f>E257*D259</f>
        <v>89.64</v>
      </c>
      <c r="F259" s="63"/>
      <c r="G259" s="63"/>
      <c r="H259" s="63"/>
      <c r="I259" s="63"/>
      <c r="J259" s="63"/>
      <c r="K259" s="63"/>
      <c r="L259" s="63"/>
    </row>
    <row r="260" spans="1:12" x14ac:dyDescent="0.25">
      <c r="A260" s="151"/>
      <c r="B260" s="62" t="s">
        <v>174</v>
      </c>
      <c r="C260" s="131" t="s">
        <v>21</v>
      </c>
      <c r="D260" s="131">
        <v>8</v>
      </c>
      <c r="E260" s="131">
        <f>D260*E257</f>
        <v>664</v>
      </c>
      <c r="F260" s="63"/>
      <c r="G260" s="63"/>
      <c r="H260" s="63"/>
      <c r="I260" s="63"/>
      <c r="J260" s="63"/>
      <c r="K260" s="63"/>
      <c r="L260" s="63"/>
    </row>
    <row r="261" spans="1:12" x14ac:dyDescent="0.25">
      <c r="A261" s="151"/>
      <c r="B261" s="62" t="s">
        <v>234</v>
      </c>
      <c r="C261" s="131" t="s">
        <v>21</v>
      </c>
      <c r="D261" s="131"/>
      <c r="E261" s="131">
        <v>5</v>
      </c>
      <c r="F261" s="63"/>
      <c r="G261" s="63"/>
      <c r="H261" s="63"/>
      <c r="I261" s="63"/>
      <c r="J261" s="63"/>
      <c r="K261" s="63"/>
      <c r="L261" s="63"/>
    </row>
    <row r="262" spans="1:12" x14ac:dyDescent="0.25">
      <c r="A262" s="152"/>
      <c r="B262" s="62" t="s">
        <v>17</v>
      </c>
      <c r="C262" s="131" t="s">
        <v>16</v>
      </c>
      <c r="D262" s="131">
        <v>0.51</v>
      </c>
      <c r="E262" s="131">
        <f>E257*D262</f>
        <v>42.33</v>
      </c>
      <c r="F262" s="63"/>
      <c r="G262" s="63"/>
      <c r="H262" s="63"/>
      <c r="I262" s="63"/>
      <c r="J262" s="63"/>
      <c r="K262" s="63"/>
      <c r="L262" s="63"/>
    </row>
    <row r="263" spans="1:12" ht="25.5" x14ac:dyDescent="0.25">
      <c r="A263" s="149">
        <v>6</v>
      </c>
      <c r="B263" s="60" t="s">
        <v>283</v>
      </c>
      <c r="C263" s="129" t="s">
        <v>19</v>
      </c>
      <c r="D263" s="129"/>
      <c r="E263" s="129">
        <f>E265+E266</f>
        <v>24.7</v>
      </c>
      <c r="F263" s="61"/>
      <c r="G263" s="61"/>
      <c r="H263" s="61"/>
      <c r="I263" s="61"/>
      <c r="J263" s="61"/>
      <c r="K263" s="61"/>
      <c r="L263" s="61"/>
    </row>
    <row r="264" spans="1:12" x14ac:dyDescent="0.25">
      <c r="A264" s="149"/>
      <c r="B264" s="62" t="s">
        <v>15</v>
      </c>
      <c r="C264" s="131" t="s">
        <v>16</v>
      </c>
      <c r="D264" s="131">
        <v>1</v>
      </c>
      <c r="E264" s="131">
        <f>E263</f>
        <v>24.7</v>
      </c>
      <c r="F264" s="63"/>
      <c r="G264" s="63"/>
      <c r="H264" s="63"/>
      <c r="I264" s="63"/>
      <c r="J264" s="63"/>
      <c r="K264" s="63"/>
      <c r="L264" s="63"/>
    </row>
    <row r="265" spans="1:12" ht="25.5" x14ac:dyDescent="0.25">
      <c r="A265" s="149"/>
      <c r="B265" s="64" t="s">
        <v>284</v>
      </c>
      <c r="C265" s="131" t="s">
        <v>19</v>
      </c>
      <c r="D265" s="131"/>
      <c r="E265" s="131">
        <v>16</v>
      </c>
      <c r="F265" s="63"/>
      <c r="G265" s="63"/>
      <c r="H265" s="63"/>
      <c r="I265" s="63"/>
      <c r="J265" s="63"/>
      <c r="K265" s="63"/>
      <c r="L265" s="63"/>
    </row>
    <row r="266" spans="1:12" ht="25.5" x14ac:dyDescent="0.25">
      <c r="A266" s="149"/>
      <c r="B266" s="64" t="s">
        <v>396</v>
      </c>
      <c r="C266" s="131" t="s">
        <v>19</v>
      </c>
      <c r="D266" s="131"/>
      <c r="E266" s="131">
        <v>8.6999999999999993</v>
      </c>
      <c r="F266" s="63"/>
      <c r="G266" s="63"/>
      <c r="H266" s="63"/>
      <c r="I266" s="63"/>
      <c r="J266" s="63"/>
      <c r="K266" s="63"/>
      <c r="L266" s="63"/>
    </row>
    <row r="267" spans="1:12" x14ac:dyDescent="0.25">
      <c r="A267" s="149"/>
      <c r="B267" s="62" t="s">
        <v>175</v>
      </c>
      <c r="C267" s="131" t="s">
        <v>21</v>
      </c>
      <c r="D267" s="131"/>
      <c r="E267" s="131">
        <v>2</v>
      </c>
      <c r="F267" s="63"/>
      <c r="G267" s="63"/>
      <c r="H267" s="63"/>
      <c r="I267" s="63"/>
      <c r="J267" s="63"/>
      <c r="K267" s="63"/>
      <c r="L267" s="63"/>
    </row>
    <row r="268" spans="1:12" x14ac:dyDescent="0.25">
      <c r="A268" s="149"/>
      <c r="B268" s="62" t="s">
        <v>176</v>
      </c>
      <c r="C268" s="131" t="s">
        <v>21</v>
      </c>
      <c r="D268" s="131"/>
      <c r="E268" s="131">
        <v>2</v>
      </c>
      <c r="F268" s="63"/>
      <c r="G268" s="63"/>
      <c r="H268" s="63"/>
      <c r="I268" s="63"/>
      <c r="J268" s="63"/>
      <c r="K268" s="63"/>
      <c r="L268" s="63"/>
    </row>
    <row r="269" spans="1:12" x14ac:dyDescent="0.25">
      <c r="A269" s="149"/>
      <c r="B269" s="62" t="s">
        <v>17</v>
      </c>
      <c r="C269" s="131" t="s">
        <v>16</v>
      </c>
      <c r="D269" s="131">
        <v>1</v>
      </c>
      <c r="E269" s="131">
        <f>D269*E263</f>
        <v>24.7</v>
      </c>
      <c r="F269" s="63"/>
      <c r="G269" s="63"/>
      <c r="H269" s="63"/>
      <c r="I269" s="63"/>
      <c r="J269" s="63"/>
      <c r="K269" s="63"/>
      <c r="L269" s="63"/>
    </row>
    <row r="270" spans="1:12" ht="25.5" x14ac:dyDescent="0.25">
      <c r="A270" s="158">
        <v>7</v>
      </c>
      <c r="B270" s="60" t="s">
        <v>120</v>
      </c>
      <c r="C270" s="129" t="s">
        <v>13</v>
      </c>
      <c r="D270" s="129"/>
      <c r="E270" s="129">
        <v>5</v>
      </c>
      <c r="F270" s="61"/>
      <c r="G270" s="61"/>
      <c r="H270" s="61"/>
      <c r="I270" s="61"/>
      <c r="J270" s="61"/>
      <c r="K270" s="61"/>
      <c r="L270" s="61"/>
    </row>
    <row r="271" spans="1:12" x14ac:dyDescent="0.25">
      <c r="A271" s="159"/>
      <c r="B271" s="62" t="s">
        <v>15</v>
      </c>
      <c r="C271" s="131" t="s">
        <v>16</v>
      </c>
      <c r="D271" s="131">
        <v>1</v>
      </c>
      <c r="E271" s="131">
        <f>E270*D271</f>
        <v>5</v>
      </c>
      <c r="F271" s="63"/>
      <c r="G271" s="63"/>
      <c r="H271" s="63"/>
      <c r="I271" s="63"/>
      <c r="J271" s="63"/>
      <c r="K271" s="63"/>
      <c r="L271" s="131"/>
    </row>
    <row r="272" spans="1:12" x14ac:dyDescent="0.25">
      <c r="A272" s="159"/>
      <c r="B272" s="64" t="s">
        <v>148</v>
      </c>
      <c r="C272" s="131" t="s">
        <v>13</v>
      </c>
      <c r="D272" s="131">
        <v>1.02</v>
      </c>
      <c r="E272" s="131">
        <f>E270*D272</f>
        <v>5.0999999999999996</v>
      </c>
      <c r="F272" s="63"/>
      <c r="G272" s="63"/>
      <c r="H272" s="63"/>
      <c r="I272" s="63"/>
      <c r="J272" s="63"/>
      <c r="K272" s="63"/>
      <c r="L272" s="131"/>
    </row>
    <row r="273" spans="1:12" x14ac:dyDescent="0.25">
      <c r="A273" s="159"/>
      <c r="B273" s="62" t="s">
        <v>236</v>
      </c>
      <c r="C273" s="131" t="s">
        <v>18</v>
      </c>
      <c r="D273" s="131">
        <v>10</v>
      </c>
      <c r="E273" s="131">
        <f>E270*D273</f>
        <v>50</v>
      </c>
      <c r="F273" s="63"/>
      <c r="G273" s="63"/>
      <c r="H273" s="63"/>
      <c r="I273" s="63"/>
      <c r="J273" s="63"/>
      <c r="K273" s="63"/>
      <c r="L273" s="131"/>
    </row>
    <row r="274" spans="1:12" x14ac:dyDescent="0.25">
      <c r="A274" s="160"/>
      <c r="B274" s="62" t="s">
        <v>17</v>
      </c>
      <c r="C274" s="131" t="s">
        <v>16</v>
      </c>
      <c r="D274" s="131">
        <v>0.51</v>
      </c>
      <c r="E274" s="131">
        <f>E270*D274</f>
        <v>2.5499999999999998</v>
      </c>
      <c r="F274" s="131"/>
      <c r="G274" s="63"/>
      <c r="H274" s="63"/>
      <c r="I274" s="63"/>
      <c r="J274" s="63"/>
      <c r="K274" s="63"/>
      <c r="L274" s="131"/>
    </row>
    <row r="275" spans="1:12" ht="38.25" x14ac:dyDescent="0.25">
      <c r="A275" s="153">
        <v>8</v>
      </c>
      <c r="B275" s="60" t="s">
        <v>460</v>
      </c>
      <c r="C275" s="129" t="s">
        <v>19</v>
      </c>
      <c r="D275" s="129"/>
      <c r="E275" s="129">
        <v>15.2</v>
      </c>
      <c r="F275" s="129"/>
      <c r="G275" s="129"/>
      <c r="H275" s="129"/>
      <c r="I275" s="129"/>
      <c r="J275" s="129"/>
      <c r="K275" s="129"/>
      <c r="L275" s="129"/>
    </row>
    <row r="276" spans="1:12" x14ac:dyDescent="0.25">
      <c r="A276" s="153"/>
      <c r="B276" s="62" t="s">
        <v>15</v>
      </c>
      <c r="C276" s="131" t="s">
        <v>16</v>
      </c>
      <c r="D276" s="131">
        <v>1</v>
      </c>
      <c r="E276" s="131">
        <f>D276*E275</f>
        <v>15.2</v>
      </c>
      <c r="F276" s="131"/>
      <c r="G276" s="63"/>
      <c r="H276" s="63"/>
      <c r="I276" s="63"/>
      <c r="J276" s="63"/>
      <c r="K276" s="63"/>
      <c r="L276" s="131"/>
    </row>
    <row r="277" spans="1:12" x14ac:dyDescent="0.25">
      <c r="A277" s="153"/>
      <c r="B277" s="62" t="s">
        <v>262</v>
      </c>
      <c r="C277" s="131" t="s">
        <v>20</v>
      </c>
      <c r="D277" s="131">
        <v>0.1</v>
      </c>
      <c r="E277" s="131">
        <f>(E275*D277)*1.15</f>
        <v>1.7479999999999998</v>
      </c>
      <c r="F277" s="63"/>
      <c r="G277" s="63"/>
      <c r="H277" s="63"/>
      <c r="I277" s="63"/>
      <c r="J277" s="63"/>
      <c r="K277" s="63"/>
      <c r="L277" s="63"/>
    </row>
    <row r="278" spans="1:12" ht="25.5" x14ac:dyDescent="0.25">
      <c r="A278" s="153"/>
      <c r="B278" s="64" t="s">
        <v>263</v>
      </c>
      <c r="C278" s="131" t="s">
        <v>23</v>
      </c>
      <c r="D278" s="131">
        <v>0.12</v>
      </c>
      <c r="E278" s="131">
        <f>E276*D278</f>
        <v>1.8239999999999998</v>
      </c>
      <c r="F278" s="131"/>
      <c r="G278" s="63"/>
      <c r="H278" s="63"/>
      <c r="I278" s="63"/>
      <c r="J278" s="63"/>
      <c r="K278" s="63"/>
      <c r="L278" s="131"/>
    </row>
    <row r="279" spans="1:12" x14ac:dyDescent="0.25">
      <c r="A279" s="153"/>
      <c r="B279" s="62" t="s">
        <v>17</v>
      </c>
      <c r="C279" s="131" t="s">
        <v>16</v>
      </c>
      <c r="D279" s="131">
        <v>0.51</v>
      </c>
      <c r="E279" s="131">
        <f>E275*D279</f>
        <v>7.7519999999999998</v>
      </c>
      <c r="F279" s="131"/>
      <c r="G279" s="63"/>
      <c r="H279" s="63"/>
      <c r="I279" s="63"/>
      <c r="J279" s="63"/>
      <c r="K279" s="63"/>
      <c r="L279" s="131"/>
    </row>
    <row r="280" spans="1:12" x14ac:dyDescent="0.25">
      <c r="A280" s="172" t="s">
        <v>159</v>
      </c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</row>
    <row r="281" spans="1:12" x14ac:dyDescent="0.25">
      <c r="A281" s="150">
        <v>1</v>
      </c>
      <c r="B281" s="128" t="s">
        <v>121</v>
      </c>
      <c r="C281" s="129" t="s">
        <v>14</v>
      </c>
      <c r="D281" s="129"/>
      <c r="E281" s="129">
        <v>21.96</v>
      </c>
      <c r="F281" s="61"/>
      <c r="G281" s="61"/>
      <c r="H281" s="61"/>
      <c r="I281" s="87"/>
      <c r="J281" s="61"/>
      <c r="K281" s="61"/>
      <c r="L281" s="87"/>
    </row>
    <row r="282" spans="1:12" x14ac:dyDescent="0.25">
      <c r="A282" s="152"/>
      <c r="B282" s="62" t="s">
        <v>94</v>
      </c>
      <c r="C282" s="131" t="s">
        <v>96</v>
      </c>
      <c r="D282" s="131">
        <v>1</v>
      </c>
      <c r="E282" s="131">
        <f>E281*D282</f>
        <v>21.96</v>
      </c>
      <c r="F282" s="63"/>
      <c r="G282" s="63"/>
      <c r="H282" s="63"/>
      <c r="I282" s="63"/>
      <c r="J282" s="63"/>
      <c r="K282" s="7"/>
      <c r="L282" s="130"/>
    </row>
    <row r="283" spans="1:12" x14ac:dyDescent="0.25">
      <c r="A283" s="150">
        <v>2</v>
      </c>
      <c r="B283" s="128" t="s">
        <v>97</v>
      </c>
      <c r="C283" s="129" t="s">
        <v>14</v>
      </c>
      <c r="D283" s="129"/>
      <c r="E283" s="129">
        <v>2.44</v>
      </c>
      <c r="F283" s="61"/>
      <c r="G283" s="61"/>
      <c r="H283" s="61"/>
      <c r="I283" s="87"/>
      <c r="J283" s="61"/>
      <c r="K283" s="61"/>
      <c r="L283" s="87"/>
    </row>
    <row r="284" spans="1:12" x14ac:dyDescent="0.25">
      <c r="A284" s="151"/>
      <c r="B284" s="62" t="s">
        <v>15</v>
      </c>
      <c r="C284" s="131" t="s">
        <v>16</v>
      </c>
      <c r="D284" s="131">
        <v>1</v>
      </c>
      <c r="E284" s="131">
        <f>D284*E283</f>
        <v>2.44</v>
      </c>
      <c r="F284" s="63"/>
      <c r="G284" s="63"/>
      <c r="H284" s="63"/>
      <c r="I284" s="81"/>
      <c r="J284" s="63"/>
      <c r="K284" s="63"/>
      <c r="L284" s="130"/>
    </row>
    <row r="285" spans="1:12" x14ac:dyDescent="0.25">
      <c r="A285" s="152"/>
      <c r="B285" s="62" t="s">
        <v>98</v>
      </c>
      <c r="C285" s="131" t="s">
        <v>14</v>
      </c>
      <c r="D285" s="131">
        <v>1.21</v>
      </c>
      <c r="E285" s="131">
        <f>E283*D285</f>
        <v>2.9523999999999999</v>
      </c>
      <c r="F285" s="63"/>
      <c r="G285" s="63"/>
      <c r="H285" s="63"/>
      <c r="I285" s="63"/>
      <c r="J285" s="63"/>
      <c r="K285" s="63"/>
      <c r="L285" s="130"/>
    </row>
    <row r="286" spans="1:12" x14ac:dyDescent="0.25">
      <c r="A286" s="150">
        <v>3</v>
      </c>
      <c r="B286" s="128" t="s">
        <v>99</v>
      </c>
      <c r="C286" s="129" t="s">
        <v>14</v>
      </c>
      <c r="D286" s="129"/>
      <c r="E286" s="129">
        <f>(E281-E283)-(52.5*0.4*0.3)</f>
        <v>13.219999999999999</v>
      </c>
      <c r="F286" s="61"/>
      <c r="G286" s="61"/>
      <c r="H286" s="61"/>
      <c r="I286" s="87"/>
      <c r="J286" s="61"/>
      <c r="K286" s="61"/>
      <c r="L286" s="87"/>
    </row>
    <row r="287" spans="1:12" x14ac:dyDescent="0.25">
      <c r="A287" s="152"/>
      <c r="B287" s="62" t="s">
        <v>15</v>
      </c>
      <c r="C287" s="131" t="s">
        <v>16</v>
      </c>
      <c r="D287" s="131">
        <v>1</v>
      </c>
      <c r="E287" s="131">
        <f>D287*E286</f>
        <v>13.219999999999999</v>
      </c>
      <c r="F287" s="63"/>
      <c r="G287" s="63"/>
      <c r="H287" s="63"/>
      <c r="I287" s="81"/>
      <c r="J287" s="63"/>
      <c r="K287" s="63"/>
      <c r="L287" s="130"/>
    </row>
    <row r="288" spans="1:12" x14ac:dyDescent="0.25">
      <c r="A288" s="150">
        <v>4</v>
      </c>
      <c r="B288" s="128" t="s">
        <v>105</v>
      </c>
      <c r="C288" s="129" t="s">
        <v>14</v>
      </c>
      <c r="D288" s="129"/>
      <c r="E288" s="66">
        <f>E281-E286</f>
        <v>8.740000000000002</v>
      </c>
      <c r="F288" s="61"/>
      <c r="G288" s="61"/>
      <c r="H288" s="61"/>
      <c r="I288" s="87"/>
      <c r="J288" s="61"/>
      <c r="K288" s="61"/>
      <c r="L288" s="87"/>
    </row>
    <row r="289" spans="1:12" x14ac:dyDescent="0.25">
      <c r="A289" s="151"/>
      <c r="B289" s="62" t="s">
        <v>15</v>
      </c>
      <c r="C289" s="131" t="s">
        <v>16</v>
      </c>
      <c r="D289" s="131">
        <v>1</v>
      </c>
      <c r="E289" s="131">
        <f>D289*E288</f>
        <v>8.740000000000002</v>
      </c>
      <c r="F289" s="63"/>
      <c r="G289" s="63"/>
      <c r="H289" s="63"/>
      <c r="I289" s="81"/>
      <c r="J289" s="63"/>
      <c r="K289" s="63"/>
      <c r="L289" s="130"/>
    </row>
    <row r="290" spans="1:12" x14ac:dyDescent="0.25">
      <c r="A290" s="152"/>
      <c r="B290" s="62" t="s">
        <v>33</v>
      </c>
      <c r="C290" s="131" t="s">
        <v>22</v>
      </c>
      <c r="D290" s="131">
        <v>1.75</v>
      </c>
      <c r="E290" s="131">
        <f>E288*D290</f>
        <v>15.295000000000003</v>
      </c>
      <c r="F290" s="63"/>
      <c r="G290" s="63"/>
      <c r="H290" s="63"/>
      <c r="I290" s="63"/>
      <c r="J290" s="63"/>
      <c r="K290" s="63"/>
      <c r="L290" s="131"/>
    </row>
    <row r="291" spans="1:12" x14ac:dyDescent="0.25">
      <c r="A291" s="172" t="s">
        <v>160</v>
      </c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</row>
    <row r="292" spans="1:12" x14ac:dyDescent="0.25">
      <c r="A292" s="150">
        <v>1</v>
      </c>
      <c r="B292" s="128" t="s">
        <v>93</v>
      </c>
      <c r="C292" s="129" t="s">
        <v>19</v>
      </c>
      <c r="D292" s="129"/>
      <c r="E292" s="129">
        <v>63.6</v>
      </c>
      <c r="F292" s="61"/>
      <c r="G292" s="61"/>
      <c r="H292" s="61"/>
      <c r="I292" s="87"/>
      <c r="J292" s="61"/>
      <c r="K292" s="61"/>
      <c r="L292" s="87"/>
    </row>
    <row r="293" spans="1:12" x14ac:dyDescent="0.25">
      <c r="A293" s="152"/>
      <c r="B293" s="62" t="s">
        <v>94</v>
      </c>
      <c r="C293" s="131" t="s">
        <v>16</v>
      </c>
      <c r="D293" s="131">
        <v>1</v>
      </c>
      <c r="E293" s="131">
        <f>E292*D293</f>
        <v>63.6</v>
      </c>
      <c r="F293" s="63"/>
      <c r="G293" s="63"/>
      <c r="H293" s="63"/>
      <c r="I293" s="63"/>
      <c r="J293" s="63"/>
      <c r="K293" s="7"/>
      <c r="L293" s="130"/>
    </row>
    <row r="294" spans="1:12" x14ac:dyDescent="0.25">
      <c r="A294" s="150">
        <v>2</v>
      </c>
      <c r="B294" s="128" t="s">
        <v>95</v>
      </c>
      <c r="C294" s="129" t="s">
        <v>14</v>
      </c>
      <c r="D294" s="129"/>
      <c r="E294" s="129">
        <v>22.89</v>
      </c>
      <c r="F294" s="61"/>
      <c r="G294" s="61"/>
      <c r="H294" s="61"/>
      <c r="I294" s="87"/>
      <c r="J294" s="61"/>
      <c r="K294" s="61"/>
      <c r="L294" s="87"/>
    </row>
    <row r="295" spans="1:12" x14ac:dyDescent="0.25">
      <c r="A295" s="152"/>
      <c r="B295" s="62" t="s">
        <v>94</v>
      </c>
      <c r="C295" s="131" t="s">
        <v>96</v>
      </c>
      <c r="D295" s="131">
        <v>1</v>
      </c>
      <c r="E295" s="131">
        <f>E294*D295</f>
        <v>22.89</v>
      </c>
      <c r="F295" s="63"/>
      <c r="G295" s="63"/>
      <c r="H295" s="63"/>
      <c r="I295" s="63"/>
      <c r="J295" s="63"/>
      <c r="K295" s="7"/>
      <c r="L295" s="130"/>
    </row>
    <row r="296" spans="1:12" x14ac:dyDescent="0.25">
      <c r="A296" s="150">
        <v>3</v>
      </c>
      <c r="B296" s="128" t="s">
        <v>97</v>
      </c>
      <c r="C296" s="129" t="s">
        <v>14</v>
      </c>
      <c r="D296" s="129"/>
      <c r="E296" s="129">
        <v>2.56</v>
      </c>
      <c r="F296" s="61"/>
      <c r="G296" s="61"/>
      <c r="H296" s="61"/>
      <c r="I296" s="87"/>
      <c r="J296" s="61"/>
      <c r="K296" s="61"/>
      <c r="L296" s="87"/>
    </row>
    <row r="297" spans="1:12" x14ac:dyDescent="0.25">
      <c r="A297" s="151"/>
      <c r="B297" s="62" t="s">
        <v>15</v>
      </c>
      <c r="C297" s="131" t="s">
        <v>16</v>
      </c>
      <c r="D297" s="131">
        <v>1</v>
      </c>
      <c r="E297" s="131">
        <f>D297*E296</f>
        <v>2.56</v>
      </c>
      <c r="F297" s="63"/>
      <c r="G297" s="63"/>
      <c r="H297" s="63"/>
      <c r="I297" s="81"/>
      <c r="J297" s="63"/>
      <c r="K297" s="63"/>
      <c r="L297" s="130"/>
    </row>
    <row r="298" spans="1:12" x14ac:dyDescent="0.25">
      <c r="A298" s="152"/>
      <c r="B298" s="62" t="s">
        <v>98</v>
      </c>
      <c r="C298" s="131" t="s">
        <v>14</v>
      </c>
      <c r="D298" s="131">
        <v>1.21</v>
      </c>
      <c r="E298" s="131">
        <f>E296*D298</f>
        <v>3.0975999999999999</v>
      </c>
      <c r="F298" s="63"/>
      <c r="G298" s="63"/>
      <c r="H298" s="63"/>
      <c r="I298" s="63"/>
      <c r="J298" s="63"/>
      <c r="K298" s="63"/>
      <c r="L298" s="130"/>
    </row>
    <row r="299" spans="1:12" x14ac:dyDescent="0.25">
      <c r="A299" s="150">
        <v>4</v>
      </c>
      <c r="B299" s="128" t="s">
        <v>99</v>
      </c>
      <c r="C299" s="129" t="s">
        <v>14</v>
      </c>
      <c r="D299" s="129"/>
      <c r="E299" s="129">
        <f>(E294-E296)-(E292*0.4*0.3)</f>
        <v>12.698000000000002</v>
      </c>
      <c r="F299" s="61"/>
      <c r="G299" s="61"/>
      <c r="H299" s="61"/>
      <c r="I299" s="87"/>
      <c r="J299" s="61"/>
      <c r="K299" s="61"/>
      <c r="L299" s="87"/>
    </row>
    <row r="300" spans="1:12" x14ac:dyDescent="0.25">
      <c r="A300" s="152"/>
      <c r="B300" s="62" t="s">
        <v>15</v>
      </c>
      <c r="C300" s="131" t="s">
        <v>16</v>
      </c>
      <c r="D300" s="131">
        <v>1</v>
      </c>
      <c r="E300" s="131">
        <f>D300*E299</f>
        <v>12.698000000000002</v>
      </c>
      <c r="F300" s="63"/>
      <c r="G300" s="63"/>
      <c r="H300" s="63"/>
      <c r="I300" s="81"/>
      <c r="J300" s="63"/>
      <c r="K300" s="63"/>
      <c r="L300" s="130"/>
    </row>
    <row r="301" spans="1:12" x14ac:dyDescent="0.25">
      <c r="A301" s="150">
        <v>5</v>
      </c>
      <c r="B301" s="60" t="s">
        <v>100</v>
      </c>
      <c r="C301" s="129" t="s">
        <v>101</v>
      </c>
      <c r="D301" s="129"/>
      <c r="E301" s="129">
        <v>4.58</v>
      </c>
      <c r="F301" s="63"/>
      <c r="G301" s="79"/>
      <c r="H301" s="85"/>
      <c r="I301" s="79"/>
      <c r="J301" s="85"/>
      <c r="K301" s="85"/>
      <c r="L301" s="79"/>
    </row>
    <row r="302" spans="1:12" x14ac:dyDescent="0.25">
      <c r="A302" s="151"/>
      <c r="B302" s="62" t="s">
        <v>15</v>
      </c>
      <c r="C302" s="131" t="s">
        <v>19</v>
      </c>
      <c r="D302" s="131"/>
      <c r="E302" s="131">
        <f>E292</f>
        <v>63.6</v>
      </c>
      <c r="F302" s="63"/>
      <c r="G302" s="63"/>
      <c r="H302" s="85"/>
      <c r="I302" s="79"/>
      <c r="J302" s="85"/>
      <c r="K302" s="85"/>
      <c r="L302" s="130"/>
    </row>
    <row r="303" spans="1:12" x14ac:dyDescent="0.25">
      <c r="A303" s="151"/>
      <c r="B303" s="62" t="s">
        <v>102</v>
      </c>
      <c r="C303" s="131" t="s">
        <v>16</v>
      </c>
      <c r="D303" s="131">
        <v>1.02</v>
      </c>
      <c r="E303" s="131">
        <f>E301*D303</f>
        <v>4.6715999999999998</v>
      </c>
      <c r="F303" s="67"/>
      <c r="G303" s="79"/>
      <c r="H303" s="85"/>
      <c r="I303" s="79"/>
      <c r="J303" s="85"/>
      <c r="K303" s="85"/>
      <c r="L303" s="130"/>
    </row>
    <row r="304" spans="1:12" x14ac:dyDescent="0.25">
      <c r="A304" s="151"/>
      <c r="B304" s="62" t="s">
        <v>103</v>
      </c>
      <c r="C304" s="131" t="s">
        <v>22</v>
      </c>
      <c r="D304" s="131"/>
      <c r="E304" s="131">
        <f>0.176*1.05</f>
        <v>0.18479999999999999</v>
      </c>
      <c r="F304" s="63"/>
      <c r="G304" s="79"/>
      <c r="H304" s="85"/>
      <c r="I304" s="79"/>
      <c r="J304" s="85"/>
      <c r="K304" s="85"/>
      <c r="L304" s="130"/>
    </row>
    <row r="305" spans="1:12" x14ac:dyDescent="0.25">
      <c r="A305" s="152"/>
      <c r="B305" s="71" t="s">
        <v>17</v>
      </c>
      <c r="C305" s="131" t="s">
        <v>16</v>
      </c>
      <c r="D305" s="131">
        <v>20</v>
      </c>
      <c r="E305" s="131">
        <f>E301*D305</f>
        <v>91.6</v>
      </c>
      <c r="F305" s="131"/>
      <c r="G305" s="79"/>
      <c r="H305" s="85"/>
      <c r="I305" s="79"/>
      <c r="J305" s="85"/>
      <c r="K305" s="85"/>
      <c r="L305" s="130"/>
    </row>
    <row r="306" spans="1:12" x14ac:dyDescent="0.25">
      <c r="A306" s="150">
        <v>6</v>
      </c>
      <c r="B306" s="128" t="s">
        <v>105</v>
      </c>
      <c r="C306" s="129" t="s">
        <v>14</v>
      </c>
      <c r="D306" s="129"/>
      <c r="E306" s="66">
        <f>E294-E299</f>
        <v>10.191999999999998</v>
      </c>
      <c r="F306" s="61"/>
      <c r="G306" s="61"/>
      <c r="H306" s="61"/>
      <c r="I306" s="87"/>
      <c r="J306" s="61"/>
      <c r="K306" s="61"/>
      <c r="L306" s="87"/>
    </row>
    <row r="307" spans="1:12" x14ac:dyDescent="0.25">
      <c r="A307" s="151"/>
      <c r="B307" s="62" t="s">
        <v>15</v>
      </c>
      <c r="C307" s="131" t="s">
        <v>16</v>
      </c>
      <c r="D307" s="131">
        <v>1</v>
      </c>
      <c r="E307" s="131">
        <f>D307*E306</f>
        <v>10.191999999999998</v>
      </c>
      <c r="F307" s="63"/>
      <c r="G307" s="63"/>
      <c r="H307" s="63"/>
      <c r="I307" s="81"/>
      <c r="J307" s="63"/>
      <c r="K307" s="63"/>
      <c r="L307" s="130"/>
    </row>
    <row r="308" spans="1:12" x14ac:dyDescent="0.25">
      <c r="A308" s="152"/>
      <c r="B308" s="62" t="s">
        <v>33</v>
      </c>
      <c r="C308" s="131" t="s">
        <v>22</v>
      </c>
      <c r="D308" s="131">
        <v>1.75</v>
      </c>
      <c r="E308" s="131">
        <f>E306*D308</f>
        <v>17.835999999999999</v>
      </c>
      <c r="F308" s="63"/>
      <c r="G308" s="63"/>
      <c r="H308" s="63"/>
      <c r="I308" s="63"/>
      <c r="J308" s="63"/>
      <c r="K308" s="63"/>
      <c r="L308" s="130"/>
    </row>
    <row r="309" spans="1:12" x14ac:dyDescent="0.25">
      <c r="A309" s="184" t="s">
        <v>122</v>
      </c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</row>
    <row r="310" spans="1:12" x14ac:dyDescent="0.25">
      <c r="A310" s="150">
        <v>1</v>
      </c>
      <c r="B310" s="128" t="s">
        <v>95</v>
      </c>
      <c r="C310" s="129" t="s">
        <v>14</v>
      </c>
      <c r="D310" s="129"/>
      <c r="E310" s="129">
        <v>1.5</v>
      </c>
      <c r="F310" s="129"/>
      <c r="G310" s="61"/>
      <c r="H310" s="61"/>
      <c r="I310" s="61"/>
      <c r="J310" s="61"/>
      <c r="K310" s="61"/>
      <c r="L310" s="61"/>
    </row>
    <row r="311" spans="1:12" x14ac:dyDescent="0.25">
      <c r="A311" s="151"/>
      <c r="B311" s="62" t="s">
        <v>15</v>
      </c>
      <c r="C311" s="131" t="s">
        <v>16</v>
      </c>
      <c r="D311" s="131">
        <v>1</v>
      </c>
      <c r="E311" s="131">
        <f>E310*D311</f>
        <v>1.5</v>
      </c>
      <c r="F311" s="131"/>
      <c r="G311" s="63"/>
      <c r="H311" s="63"/>
      <c r="I311" s="63"/>
      <c r="J311" s="63"/>
      <c r="K311" s="63"/>
      <c r="L311" s="130"/>
    </row>
    <row r="312" spans="1:12" x14ac:dyDescent="0.25">
      <c r="A312" s="150">
        <v>2</v>
      </c>
      <c r="B312" s="128" t="s">
        <v>123</v>
      </c>
      <c r="C312" s="129" t="s">
        <v>13</v>
      </c>
      <c r="D312" s="129"/>
      <c r="E312" s="129">
        <v>0.5</v>
      </c>
      <c r="F312" s="129"/>
      <c r="G312" s="61"/>
      <c r="H312" s="61"/>
      <c r="I312" s="61"/>
      <c r="J312" s="61"/>
      <c r="K312" s="61"/>
      <c r="L312" s="61"/>
    </row>
    <row r="313" spans="1:12" x14ac:dyDescent="0.25">
      <c r="A313" s="151"/>
      <c r="B313" s="62" t="s">
        <v>15</v>
      </c>
      <c r="C313" s="131" t="s">
        <v>16</v>
      </c>
      <c r="D313" s="131">
        <v>1</v>
      </c>
      <c r="E313" s="131">
        <f>E312*D313</f>
        <v>0.5</v>
      </c>
      <c r="F313" s="131"/>
      <c r="G313" s="63"/>
      <c r="H313" s="63"/>
      <c r="I313" s="63"/>
      <c r="J313" s="63"/>
      <c r="K313" s="63"/>
      <c r="L313" s="130"/>
    </row>
    <row r="314" spans="1:12" x14ac:dyDescent="0.25">
      <c r="A314" s="151"/>
      <c r="B314" s="62" t="s">
        <v>124</v>
      </c>
      <c r="C314" s="131" t="s">
        <v>14</v>
      </c>
      <c r="D314" s="131">
        <v>0.2</v>
      </c>
      <c r="E314" s="131">
        <f>E312*D314</f>
        <v>0.1</v>
      </c>
      <c r="F314" s="131"/>
      <c r="G314" s="63"/>
      <c r="H314" s="63"/>
      <c r="I314" s="63"/>
      <c r="J314" s="63"/>
      <c r="K314" s="63"/>
      <c r="L314" s="130"/>
    </row>
    <row r="315" spans="1:12" x14ac:dyDescent="0.25">
      <c r="A315" s="150">
        <v>3</v>
      </c>
      <c r="B315" s="128" t="s">
        <v>97</v>
      </c>
      <c r="C315" s="129" t="s">
        <v>14</v>
      </c>
      <c r="D315" s="129"/>
      <c r="E315" s="129">
        <v>0.5</v>
      </c>
      <c r="F315" s="129"/>
      <c r="G315" s="61"/>
      <c r="H315" s="61"/>
      <c r="I315" s="61"/>
      <c r="J315" s="61"/>
      <c r="K315" s="61"/>
      <c r="L315" s="61"/>
    </row>
    <row r="316" spans="1:12" x14ac:dyDescent="0.25">
      <c r="A316" s="151"/>
      <c r="B316" s="62" t="s">
        <v>15</v>
      </c>
      <c r="C316" s="131" t="s">
        <v>16</v>
      </c>
      <c r="D316" s="131">
        <v>1</v>
      </c>
      <c r="E316" s="131">
        <f>E315*D316</f>
        <v>0.5</v>
      </c>
      <c r="F316" s="131"/>
      <c r="G316" s="63"/>
      <c r="H316" s="63"/>
      <c r="I316" s="63"/>
      <c r="J316" s="63"/>
      <c r="K316" s="63"/>
      <c r="L316" s="130"/>
    </row>
    <row r="317" spans="1:12" x14ac:dyDescent="0.25">
      <c r="A317" s="151"/>
      <c r="B317" s="62" t="s">
        <v>98</v>
      </c>
      <c r="C317" s="131" t="s">
        <v>14</v>
      </c>
      <c r="D317" s="131">
        <v>1.21</v>
      </c>
      <c r="E317" s="131">
        <f>E315*D317</f>
        <v>0.60499999999999998</v>
      </c>
      <c r="F317" s="63"/>
      <c r="G317" s="63"/>
      <c r="H317" s="63"/>
      <c r="I317" s="63"/>
      <c r="J317" s="63"/>
      <c r="K317" s="63"/>
      <c r="L317" s="130"/>
    </row>
    <row r="318" spans="1:12" x14ac:dyDescent="0.25">
      <c r="A318" s="150">
        <v>4</v>
      </c>
      <c r="B318" s="128" t="s">
        <v>125</v>
      </c>
      <c r="C318" s="129" t="s">
        <v>13</v>
      </c>
      <c r="D318" s="129"/>
      <c r="E318" s="129">
        <v>4.3499999999999996</v>
      </c>
      <c r="F318" s="129"/>
      <c r="G318" s="61"/>
      <c r="H318" s="61"/>
      <c r="I318" s="61"/>
      <c r="J318" s="61"/>
      <c r="K318" s="61"/>
      <c r="L318" s="61"/>
    </row>
    <row r="319" spans="1:12" x14ac:dyDescent="0.25">
      <c r="A319" s="151"/>
      <c r="B319" s="62" t="s">
        <v>15</v>
      </c>
      <c r="C319" s="131" t="s">
        <v>16</v>
      </c>
      <c r="D319" s="131">
        <v>1</v>
      </c>
      <c r="E319" s="131">
        <f>E318*D319</f>
        <v>4.3499999999999996</v>
      </c>
      <c r="F319" s="131"/>
      <c r="G319" s="63"/>
      <c r="H319" s="63"/>
      <c r="I319" s="63"/>
      <c r="J319" s="63"/>
      <c r="K319" s="63"/>
      <c r="L319" s="130"/>
    </row>
    <row r="320" spans="1:12" x14ac:dyDescent="0.25">
      <c r="A320" s="151"/>
      <c r="B320" s="62" t="s">
        <v>126</v>
      </c>
      <c r="C320" s="131" t="s">
        <v>22</v>
      </c>
      <c r="D320" s="131"/>
      <c r="E320" s="131">
        <v>0.32</v>
      </c>
      <c r="F320" s="131"/>
      <c r="G320" s="63"/>
      <c r="H320" s="63"/>
      <c r="I320" s="63"/>
      <c r="J320" s="63"/>
      <c r="K320" s="63"/>
      <c r="L320" s="130"/>
    </row>
    <row r="321" spans="1:12" x14ac:dyDescent="0.25">
      <c r="A321" s="151"/>
      <c r="B321" s="62" t="s">
        <v>17</v>
      </c>
      <c r="C321" s="131" t="s">
        <v>16</v>
      </c>
      <c r="D321" s="131">
        <v>15</v>
      </c>
      <c r="E321" s="131">
        <f>E318*D321</f>
        <v>65.25</v>
      </c>
      <c r="F321" s="131"/>
      <c r="G321" s="63"/>
      <c r="H321" s="63"/>
      <c r="I321" s="63"/>
      <c r="J321" s="63"/>
      <c r="K321" s="63"/>
      <c r="L321" s="130"/>
    </row>
    <row r="322" spans="1:12" x14ac:dyDescent="0.25">
      <c r="A322" s="150">
        <v>5</v>
      </c>
      <c r="B322" s="128" t="s">
        <v>127</v>
      </c>
      <c r="C322" s="129" t="s">
        <v>13</v>
      </c>
      <c r="D322" s="129"/>
      <c r="E322" s="129">
        <f>8.7+0.72</f>
        <v>9.42</v>
      </c>
      <c r="F322" s="129"/>
      <c r="G322" s="61"/>
      <c r="H322" s="61"/>
      <c r="I322" s="61"/>
      <c r="J322" s="61"/>
      <c r="K322" s="61"/>
      <c r="L322" s="61"/>
    </row>
    <row r="323" spans="1:12" x14ac:dyDescent="0.25">
      <c r="A323" s="151"/>
      <c r="B323" s="62" t="s">
        <v>15</v>
      </c>
      <c r="C323" s="131" t="s">
        <v>16</v>
      </c>
      <c r="D323" s="131">
        <v>1</v>
      </c>
      <c r="E323" s="131">
        <f>E322*D323</f>
        <v>9.42</v>
      </c>
      <c r="F323" s="131"/>
      <c r="G323" s="63"/>
      <c r="H323" s="63"/>
      <c r="I323" s="63"/>
      <c r="J323" s="63"/>
      <c r="K323" s="63"/>
      <c r="L323" s="130"/>
    </row>
    <row r="324" spans="1:12" ht="25.5" x14ac:dyDescent="0.25">
      <c r="A324" s="151"/>
      <c r="B324" s="64" t="s">
        <v>156</v>
      </c>
      <c r="C324" s="131" t="s">
        <v>23</v>
      </c>
      <c r="D324" s="131">
        <v>0.4</v>
      </c>
      <c r="E324" s="131">
        <f>E322*D324</f>
        <v>3.7680000000000002</v>
      </c>
      <c r="F324" s="131"/>
      <c r="G324" s="63"/>
      <c r="H324" s="63"/>
      <c r="I324" s="63"/>
      <c r="J324" s="63"/>
      <c r="K324" s="63"/>
      <c r="L324" s="130"/>
    </row>
    <row r="325" spans="1:12" x14ac:dyDescent="0.25">
      <c r="A325" s="151"/>
      <c r="B325" s="62" t="s">
        <v>17</v>
      </c>
      <c r="C325" s="131" t="s">
        <v>16</v>
      </c>
      <c r="D325" s="131">
        <v>0.2</v>
      </c>
      <c r="E325" s="131">
        <f>E322*D325</f>
        <v>1.8840000000000001</v>
      </c>
      <c r="F325" s="131"/>
      <c r="G325" s="63"/>
      <c r="H325" s="63"/>
      <c r="I325" s="63"/>
      <c r="J325" s="63"/>
      <c r="K325" s="63"/>
      <c r="L325" s="130"/>
    </row>
    <row r="326" spans="1:12" x14ac:dyDescent="0.25">
      <c r="A326" s="150">
        <v>6</v>
      </c>
      <c r="B326" s="128" t="s">
        <v>128</v>
      </c>
      <c r="C326" s="129" t="s">
        <v>19</v>
      </c>
      <c r="D326" s="129"/>
      <c r="E326" s="129">
        <v>1</v>
      </c>
      <c r="F326" s="129"/>
      <c r="G326" s="61"/>
      <c r="H326" s="61"/>
      <c r="I326" s="61"/>
      <c r="J326" s="61"/>
      <c r="K326" s="61"/>
      <c r="L326" s="61"/>
    </row>
    <row r="327" spans="1:12" x14ac:dyDescent="0.25">
      <c r="A327" s="151"/>
      <c r="B327" s="62" t="s">
        <v>15</v>
      </c>
      <c r="C327" s="131" t="s">
        <v>16</v>
      </c>
      <c r="D327" s="131">
        <v>1</v>
      </c>
      <c r="E327" s="131">
        <f>E326*D327</f>
        <v>1</v>
      </c>
      <c r="F327" s="131"/>
      <c r="G327" s="63"/>
      <c r="H327" s="63"/>
      <c r="I327" s="63"/>
      <c r="J327" s="63"/>
      <c r="K327" s="63"/>
      <c r="L327" s="130"/>
    </row>
    <row r="328" spans="1:12" x14ac:dyDescent="0.25">
      <c r="A328" s="151"/>
      <c r="B328" s="62" t="s">
        <v>129</v>
      </c>
      <c r="C328" s="131" t="s">
        <v>19</v>
      </c>
      <c r="D328" s="131">
        <v>1</v>
      </c>
      <c r="E328" s="131">
        <v>1</v>
      </c>
      <c r="F328" s="131"/>
      <c r="G328" s="63"/>
      <c r="H328" s="63"/>
      <c r="I328" s="63"/>
      <c r="J328" s="63"/>
      <c r="K328" s="63"/>
      <c r="L328" s="130"/>
    </row>
    <row r="329" spans="1:12" x14ac:dyDescent="0.25">
      <c r="A329" s="150">
        <v>7</v>
      </c>
      <c r="B329" s="128" t="s">
        <v>130</v>
      </c>
      <c r="C329" s="129" t="s">
        <v>19</v>
      </c>
      <c r="D329" s="129"/>
      <c r="E329" s="129">
        <v>1</v>
      </c>
      <c r="F329" s="129"/>
      <c r="G329" s="61"/>
      <c r="H329" s="61"/>
      <c r="I329" s="61"/>
      <c r="J329" s="61"/>
      <c r="K329" s="61"/>
      <c r="L329" s="61"/>
    </row>
    <row r="330" spans="1:12" x14ac:dyDescent="0.25">
      <c r="A330" s="151"/>
      <c r="B330" s="62" t="s">
        <v>15</v>
      </c>
      <c r="C330" s="131" t="s">
        <v>16</v>
      </c>
      <c r="D330" s="131">
        <v>1</v>
      </c>
      <c r="E330" s="131">
        <f>E329*D330</f>
        <v>1</v>
      </c>
      <c r="F330" s="131"/>
      <c r="G330" s="63"/>
      <c r="H330" s="63"/>
      <c r="I330" s="63"/>
      <c r="J330" s="63"/>
      <c r="K330" s="63"/>
      <c r="L330" s="130"/>
    </row>
    <row r="331" spans="1:12" x14ac:dyDescent="0.25">
      <c r="A331" s="151"/>
      <c r="B331" s="62" t="s">
        <v>131</v>
      </c>
      <c r="C331" s="131" t="s">
        <v>19</v>
      </c>
      <c r="D331" s="131">
        <v>1</v>
      </c>
      <c r="E331" s="131">
        <f>E329*D331</f>
        <v>1</v>
      </c>
      <c r="F331" s="131"/>
      <c r="G331" s="63"/>
      <c r="H331" s="63"/>
      <c r="I331" s="63"/>
      <c r="J331" s="63"/>
      <c r="K331" s="63"/>
      <c r="L331" s="130"/>
    </row>
    <row r="332" spans="1:12" x14ac:dyDescent="0.25">
      <c r="A332" s="150">
        <v>8</v>
      </c>
      <c r="B332" s="128" t="s">
        <v>132</v>
      </c>
      <c r="C332" s="129" t="s">
        <v>19</v>
      </c>
      <c r="D332" s="129"/>
      <c r="E332" s="129">
        <v>29</v>
      </c>
      <c r="F332" s="129"/>
      <c r="G332" s="61"/>
      <c r="H332" s="61"/>
      <c r="I332" s="61"/>
      <c r="J332" s="61"/>
      <c r="K332" s="61"/>
      <c r="L332" s="61"/>
    </row>
    <row r="333" spans="1:12" x14ac:dyDescent="0.25">
      <c r="A333" s="151"/>
      <c r="B333" s="62" t="s">
        <v>15</v>
      </c>
      <c r="C333" s="131" t="s">
        <v>16</v>
      </c>
      <c r="D333" s="131">
        <v>1</v>
      </c>
      <c r="E333" s="131">
        <f>E332*D333</f>
        <v>29</v>
      </c>
      <c r="F333" s="131"/>
      <c r="G333" s="63"/>
      <c r="H333" s="63"/>
      <c r="I333" s="63"/>
      <c r="J333" s="63"/>
      <c r="K333" s="63"/>
      <c r="L333" s="130"/>
    </row>
    <row r="334" spans="1:12" x14ac:dyDescent="0.25">
      <c r="A334" s="151"/>
      <c r="B334" s="62" t="s">
        <v>133</v>
      </c>
      <c r="C334" s="131" t="s">
        <v>21</v>
      </c>
      <c r="D334" s="131"/>
      <c r="E334" s="131">
        <v>1</v>
      </c>
      <c r="F334" s="131"/>
      <c r="G334" s="63"/>
      <c r="H334" s="63"/>
      <c r="I334" s="63"/>
      <c r="J334" s="63"/>
      <c r="K334" s="63"/>
      <c r="L334" s="130"/>
    </row>
    <row r="335" spans="1:12" x14ac:dyDescent="0.25">
      <c r="A335" s="151"/>
      <c r="B335" s="62" t="s">
        <v>134</v>
      </c>
      <c r="C335" s="131" t="s">
        <v>19</v>
      </c>
      <c r="D335" s="131">
        <v>1</v>
      </c>
      <c r="E335" s="131">
        <f>E333*D335</f>
        <v>29</v>
      </c>
      <c r="F335" s="63"/>
      <c r="G335" s="63"/>
      <c r="H335" s="63"/>
      <c r="I335" s="63"/>
      <c r="J335" s="63"/>
      <c r="K335" s="63"/>
      <c r="L335" s="130"/>
    </row>
    <row r="336" spans="1:12" x14ac:dyDescent="0.25">
      <c r="A336" s="151"/>
      <c r="B336" s="62" t="s">
        <v>135</v>
      </c>
      <c r="C336" s="131" t="s">
        <v>21</v>
      </c>
      <c r="D336" s="131"/>
      <c r="E336" s="131">
        <v>1</v>
      </c>
      <c r="F336" s="63"/>
      <c r="G336" s="63"/>
      <c r="H336" s="63"/>
      <c r="I336" s="63"/>
      <c r="J336" s="63"/>
      <c r="K336" s="63"/>
      <c r="L336" s="130"/>
    </row>
    <row r="337" spans="1:12" x14ac:dyDescent="0.25">
      <c r="A337" s="151"/>
      <c r="B337" s="62" t="s">
        <v>17</v>
      </c>
      <c r="C337" s="131" t="s">
        <v>16</v>
      </c>
      <c r="D337" s="131">
        <v>0.1</v>
      </c>
      <c r="E337" s="131">
        <f>D337*E332</f>
        <v>2.9000000000000004</v>
      </c>
      <c r="F337" s="131"/>
      <c r="G337" s="63"/>
      <c r="H337" s="63"/>
      <c r="I337" s="63"/>
      <c r="J337" s="63"/>
      <c r="K337" s="63"/>
      <c r="L337" s="130"/>
    </row>
    <row r="338" spans="1:12" x14ac:dyDescent="0.25">
      <c r="A338" s="150">
        <v>9</v>
      </c>
      <c r="B338" s="128" t="s">
        <v>136</v>
      </c>
      <c r="C338" s="129" t="s">
        <v>137</v>
      </c>
      <c r="D338" s="129"/>
      <c r="E338" s="129">
        <v>1</v>
      </c>
      <c r="F338" s="129"/>
      <c r="G338" s="61"/>
      <c r="H338" s="61"/>
      <c r="I338" s="61"/>
      <c r="J338" s="61"/>
      <c r="K338" s="61"/>
      <c r="L338" s="61"/>
    </row>
    <row r="339" spans="1:12" x14ac:dyDescent="0.25">
      <c r="A339" s="151"/>
      <c r="B339" s="62" t="s">
        <v>15</v>
      </c>
      <c r="C339" s="131" t="s">
        <v>16</v>
      </c>
      <c r="D339" s="131">
        <v>1</v>
      </c>
      <c r="E339" s="131">
        <f>E338*D339</f>
        <v>1</v>
      </c>
      <c r="F339" s="131"/>
      <c r="G339" s="63"/>
      <c r="H339" s="63"/>
      <c r="I339" s="63"/>
      <c r="J339" s="63"/>
      <c r="K339" s="63"/>
      <c r="L339" s="130"/>
    </row>
    <row r="340" spans="1:12" x14ac:dyDescent="0.25">
      <c r="A340" s="151"/>
      <c r="B340" s="62" t="s">
        <v>138</v>
      </c>
      <c r="C340" s="131" t="s">
        <v>21</v>
      </c>
      <c r="D340" s="131"/>
      <c r="E340" s="131">
        <v>1</v>
      </c>
      <c r="F340" s="131"/>
      <c r="G340" s="63"/>
      <c r="H340" s="63"/>
      <c r="I340" s="63"/>
      <c r="J340" s="63"/>
      <c r="K340" s="63"/>
      <c r="L340" s="130"/>
    </row>
    <row r="341" spans="1:12" x14ac:dyDescent="0.25">
      <c r="A341" s="151"/>
      <c r="B341" s="62" t="s">
        <v>139</v>
      </c>
      <c r="C341" s="131" t="s">
        <v>21</v>
      </c>
      <c r="D341" s="131"/>
      <c r="E341" s="131">
        <v>1</v>
      </c>
      <c r="F341" s="131"/>
      <c r="G341" s="63"/>
      <c r="H341" s="63"/>
      <c r="I341" s="63"/>
      <c r="J341" s="63"/>
      <c r="K341" s="63"/>
      <c r="L341" s="130"/>
    </row>
    <row r="342" spans="1:12" x14ac:dyDescent="0.25">
      <c r="A342" s="151"/>
      <c r="B342" s="62" t="s">
        <v>356</v>
      </c>
      <c r="C342" s="131" t="s">
        <v>21</v>
      </c>
      <c r="D342" s="131"/>
      <c r="E342" s="131">
        <v>2</v>
      </c>
      <c r="F342" s="131"/>
      <c r="G342" s="63"/>
      <c r="H342" s="63"/>
      <c r="I342" s="63"/>
      <c r="J342" s="63"/>
      <c r="K342" s="63"/>
      <c r="L342" s="130"/>
    </row>
    <row r="343" spans="1:12" x14ac:dyDescent="0.25">
      <c r="A343" s="151"/>
      <c r="B343" s="62" t="s">
        <v>140</v>
      </c>
      <c r="C343" s="131" t="s">
        <v>21</v>
      </c>
      <c r="D343" s="131"/>
      <c r="E343" s="131">
        <v>1</v>
      </c>
      <c r="F343" s="131"/>
      <c r="G343" s="63"/>
      <c r="H343" s="63"/>
      <c r="I343" s="63"/>
      <c r="J343" s="63"/>
      <c r="K343" s="63"/>
      <c r="L343" s="130"/>
    </row>
    <row r="344" spans="1:12" x14ac:dyDescent="0.25">
      <c r="A344" s="151"/>
      <c r="B344" s="62" t="s">
        <v>141</v>
      </c>
      <c r="C344" s="131" t="s">
        <v>21</v>
      </c>
      <c r="D344" s="131"/>
      <c r="E344" s="131">
        <v>1</v>
      </c>
      <c r="F344" s="131"/>
      <c r="G344" s="63"/>
      <c r="H344" s="63"/>
      <c r="I344" s="63"/>
      <c r="J344" s="63"/>
      <c r="K344" s="63"/>
      <c r="L344" s="130"/>
    </row>
    <row r="345" spans="1:12" x14ac:dyDescent="0.25">
      <c r="A345" s="151"/>
      <c r="B345" s="62" t="s">
        <v>17</v>
      </c>
      <c r="C345" s="131" t="s">
        <v>16</v>
      </c>
      <c r="D345" s="131"/>
      <c r="E345" s="131">
        <v>1</v>
      </c>
      <c r="F345" s="131"/>
      <c r="G345" s="63"/>
      <c r="H345" s="63"/>
      <c r="I345" s="63"/>
      <c r="J345" s="63"/>
      <c r="K345" s="63"/>
      <c r="L345" s="130"/>
    </row>
    <row r="346" spans="1:12" x14ac:dyDescent="0.25">
      <c r="A346" s="150">
        <v>10</v>
      </c>
      <c r="B346" s="128" t="s">
        <v>142</v>
      </c>
      <c r="C346" s="129" t="s">
        <v>13</v>
      </c>
      <c r="D346" s="129"/>
      <c r="E346" s="129">
        <v>1.46</v>
      </c>
      <c r="F346" s="129"/>
      <c r="G346" s="61"/>
      <c r="H346" s="61"/>
      <c r="I346" s="61"/>
      <c r="J346" s="61"/>
      <c r="K346" s="61"/>
      <c r="L346" s="61"/>
    </row>
    <row r="347" spans="1:12" x14ac:dyDescent="0.25">
      <c r="A347" s="151"/>
      <c r="B347" s="62" t="s">
        <v>15</v>
      </c>
      <c r="C347" s="131" t="s">
        <v>16</v>
      </c>
      <c r="D347" s="131">
        <v>1</v>
      </c>
      <c r="E347" s="131">
        <f>E346*D347</f>
        <v>1.46</v>
      </c>
      <c r="F347" s="131"/>
      <c r="G347" s="63"/>
      <c r="H347" s="63"/>
      <c r="I347" s="63"/>
      <c r="J347" s="63"/>
      <c r="K347" s="63"/>
      <c r="L347" s="130"/>
    </row>
    <row r="348" spans="1:12" x14ac:dyDescent="0.25">
      <c r="A348" s="151"/>
      <c r="B348" s="62" t="s">
        <v>241</v>
      </c>
      <c r="C348" s="131" t="s">
        <v>20</v>
      </c>
      <c r="D348" s="131">
        <v>1.05</v>
      </c>
      <c r="E348" s="131">
        <f>E346*D348</f>
        <v>1.5329999999999999</v>
      </c>
      <c r="F348" s="131"/>
      <c r="G348" s="63"/>
      <c r="H348" s="63"/>
      <c r="I348" s="63"/>
      <c r="J348" s="63"/>
      <c r="K348" s="63"/>
      <c r="L348" s="130"/>
    </row>
    <row r="349" spans="1:12" x14ac:dyDescent="0.25">
      <c r="A349" s="151"/>
      <c r="B349" s="62" t="s">
        <v>143</v>
      </c>
      <c r="C349" s="131" t="s">
        <v>13</v>
      </c>
      <c r="D349" s="131">
        <v>1</v>
      </c>
      <c r="E349" s="131">
        <f>E346*D349</f>
        <v>1.46</v>
      </c>
      <c r="F349" s="131"/>
      <c r="G349" s="63"/>
      <c r="H349" s="63"/>
      <c r="I349" s="63"/>
      <c r="J349" s="63"/>
      <c r="K349" s="63"/>
      <c r="L349" s="130"/>
    </row>
    <row r="350" spans="1:12" x14ac:dyDescent="0.25">
      <c r="A350" s="151"/>
      <c r="B350" s="62" t="s">
        <v>17</v>
      </c>
      <c r="C350" s="131" t="s">
        <v>16</v>
      </c>
      <c r="D350" s="131"/>
      <c r="E350" s="131">
        <v>1</v>
      </c>
      <c r="F350" s="131"/>
      <c r="G350" s="63"/>
      <c r="H350" s="63"/>
      <c r="I350" s="63"/>
      <c r="J350" s="63"/>
      <c r="K350" s="63"/>
      <c r="L350" s="130"/>
    </row>
    <row r="351" spans="1:12" ht="38.25" x14ac:dyDescent="0.25">
      <c r="A351" s="150">
        <v>11</v>
      </c>
      <c r="B351" s="60" t="s">
        <v>461</v>
      </c>
      <c r="C351" s="129" t="s">
        <v>19</v>
      </c>
      <c r="D351" s="129"/>
      <c r="E351" s="129">
        <v>57.3</v>
      </c>
      <c r="F351" s="129"/>
      <c r="G351" s="61"/>
      <c r="H351" s="61"/>
      <c r="I351" s="61"/>
      <c r="J351" s="61"/>
      <c r="K351" s="61"/>
      <c r="L351" s="61"/>
    </row>
    <row r="352" spans="1:12" x14ac:dyDescent="0.25">
      <c r="A352" s="151"/>
      <c r="B352" s="62" t="s">
        <v>15</v>
      </c>
      <c r="C352" s="131" t="s">
        <v>16</v>
      </c>
      <c r="D352" s="131">
        <v>1</v>
      </c>
      <c r="E352" s="131">
        <f>E351*D352</f>
        <v>57.3</v>
      </c>
      <c r="F352" s="131"/>
      <c r="G352" s="63"/>
      <c r="H352" s="63"/>
      <c r="I352" s="63"/>
      <c r="J352" s="63"/>
      <c r="K352" s="63"/>
      <c r="L352" s="130"/>
    </row>
    <row r="353" spans="1:14" x14ac:dyDescent="0.25">
      <c r="A353" s="151"/>
      <c r="B353" s="62" t="s">
        <v>144</v>
      </c>
      <c r="C353" s="131" t="s">
        <v>19</v>
      </c>
      <c r="D353" s="131">
        <v>1.05</v>
      </c>
      <c r="E353" s="131">
        <f>E351*D353</f>
        <v>60.164999999999999</v>
      </c>
      <c r="F353" s="131"/>
      <c r="G353" s="63"/>
      <c r="H353" s="63"/>
      <c r="I353" s="63"/>
      <c r="J353" s="63"/>
      <c r="K353" s="63"/>
      <c r="L353" s="130"/>
    </row>
    <row r="354" spans="1:14" ht="39" customHeight="1" x14ac:dyDescent="0.25">
      <c r="A354" s="151"/>
      <c r="B354" s="64" t="s">
        <v>263</v>
      </c>
      <c r="C354" s="131" t="s">
        <v>23</v>
      </c>
      <c r="D354" s="131">
        <v>0.12</v>
      </c>
      <c r="E354" s="131">
        <f>E351*D354</f>
        <v>6.8759999999999994</v>
      </c>
      <c r="F354" s="131"/>
      <c r="G354" s="63"/>
      <c r="H354" s="63"/>
      <c r="I354" s="63"/>
      <c r="J354" s="63"/>
      <c r="K354" s="63"/>
      <c r="L354" s="130"/>
      <c r="N354" s="88"/>
    </row>
    <row r="355" spans="1:14" x14ac:dyDescent="0.25">
      <c r="A355" s="152"/>
      <c r="B355" s="62" t="s">
        <v>17</v>
      </c>
      <c r="C355" s="131" t="s">
        <v>16</v>
      </c>
      <c r="D355" s="131">
        <v>0.5</v>
      </c>
      <c r="E355" s="131">
        <f>E351*D355</f>
        <v>28.65</v>
      </c>
      <c r="F355" s="131"/>
      <c r="G355" s="63"/>
      <c r="H355" s="63"/>
      <c r="I355" s="63"/>
      <c r="J355" s="63"/>
      <c r="K355" s="63"/>
      <c r="L355" s="130"/>
    </row>
    <row r="356" spans="1:14" x14ac:dyDescent="0.25">
      <c r="A356" s="3"/>
      <c r="B356" s="11" t="s">
        <v>7</v>
      </c>
      <c r="C356" s="12"/>
      <c r="D356" s="13"/>
      <c r="E356" s="14"/>
      <c r="F356" s="15"/>
      <c r="G356" s="15">
        <f>SUM(G9:G355)</f>
        <v>0</v>
      </c>
      <c r="H356" s="15"/>
      <c r="I356" s="15"/>
      <c r="J356" s="15"/>
      <c r="K356" s="15"/>
      <c r="L356" s="15">
        <f>SUM(L9:L355)</f>
        <v>0</v>
      </c>
    </row>
    <row r="357" spans="1:14" x14ac:dyDescent="0.25">
      <c r="A357" s="3"/>
      <c r="B357" s="6" t="s">
        <v>25</v>
      </c>
      <c r="C357" s="16">
        <v>0.05</v>
      </c>
      <c r="D357" s="13"/>
      <c r="E357" s="14"/>
      <c r="F357" s="15"/>
      <c r="G357" s="15"/>
      <c r="H357" s="15"/>
      <c r="I357" s="15"/>
      <c r="J357" s="15"/>
      <c r="K357" s="15"/>
      <c r="L357" s="7">
        <f>G356*C357</f>
        <v>0</v>
      </c>
    </row>
    <row r="358" spans="1:14" x14ac:dyDescent="0.25">
      <c r="A358" s="3"/>
      <c r="B358" s="17" t="s">
        <v>7</v>
      </c>
      <c r="C358" s="16"/>
      <c r="D358" s="13"/>
      <c r="E358" s="14"/>
      <c r="F358" s="15"/>
      <c r="G358" s="15"/>
      <c r="H358" s="15"/>
      <c r="I358" s="15"/>
      <c r="J358" s="15"/>
      <c r="K358" s="15"/>
      <c r="L358" s="7">
        <f>L357+L356</f>
        <v>0</v>
      </c>
    </row>
    <row r="359" spans="1:14" x14ac:dyDescent="0.25">
      <c r="A359" s="3"/>
      <c r="B359" s="18" t="s">
        <v>26</v>
      </c>
      <c r="C359" s="19">
        <v>0.1</v>
      </c>
      <c r="D359" s="13"/>
      <c r="E359" s="14"/>
      <c r="F359" s="15"/>
      <c r="G359" s="15"/>
      <c r="H359" s="15"/>
      <c r="I359" s="15"/>
      <c r="J359" s="15"/>
      <c r="K359" s="15"/>
      <c r="L359" s="7">
        <f>L358*C359</f>
        <v>0</v>
      </c>
    </row>
    <row r="360" spans="1:14" x14ac:dyDescent="0.25">
      <c r="A360" s="3"/>
      <c r="B360" s="17" t="s">
        <v>7</v>
      </c>
      <c r="C360" s="19"/>
      <c r="D360" s="13"/>
      <c r="E360" s="14"/>
      <c r="F360" s="15"/>
      <c r="G360" s="15"/>
      <c r="H360" s="15"/>
      <c r="I360" s="15"/>
      <c r="J360" s="15"/>
      <c r="K360" s="15"/>
      <c r="L360" s="7">
        <f>L359+L358</f>
        <v>0</v>
      </c>
    </row>
    <row r="361" spans="1:14" x14ac:dyDescent="0.25">
      <c r="A361" s="3"/>
      <c r="B361" s="20" t="s">
        <v>27</v>
      </c>
      <c r="C361" s="16">
        <v>0.08</v>
      </c>
      <c r="D361" s="6"/>
      <c r="E361" s="21"/>
      <c r="F361" s="20"/>
      <c r="G361" s="22"/>
      <c r="H361" s="22"/>
      <c r="I361" s="22"/>
      <c r="J361" s="31"/>
      <c r="K361" s="31"/>
      <c r="L361" s="32">
        <f>L360*C361</f>
        <v>0</v>
      </c>
    </row>
    <row r="362" spans="1:14" x14ac:dyDescent="0.25">
      <c r="A362" s="3"/>
      <c r="B362" s="17" t="s">
        <v>7</v>
      </c>
      <c r="C362" s="24"/>
      <c r="D362" s="24"/>
      <c r="E362" s="24"/>
      <c r="F362" s="24"/>
      <c r="G362" s="25"/>
      <c r="H362" s="25"/>
      <c r="I362" s="25"/>
      <c r="J362" s="25"/>
      <c r="K362" s="25"/>
      <c r="L362" s="8">
        <f>SUM(L360:L361)</f>
        <v>0</v>
      </c>
    </row>
    <row r="363" spans="1:14" x14ac:dyDescent="0.25">
      <c r="A363" s="3"/>
      <c r="B363" s="26" t="s">
        <v>28</v>
      </c>
      <c r="C363" s="27">
        <v>0.05</v>
      </c>
      <c r="D363" s="28"/>
      <c r="E363" s="28"/>
      <c r="F363" s="28"/>
      <c r="G363" s="28"/>
      <c r="H363" s="28"/>
      <c r="I363" s="28"/>
      <c r="J363" s="28"/>
      <c r="K363" s="28"/>
      <c r="L363" s="8">
        <f>L362*C363</f>
        <v>0</v>
      </c>
    </row>
    <row r="364" spans="1:14" x14ac:dyDescent="0.25">
      <c r="A364" s="3"/>
      <c r="B364" s="17" t="s">
        <v>7</v>
      </c>
      <c r="C364" s="29"/>
      <c r="D364" s="28"/>
      <c r="E364" s="28"/>
      <c r="F364" s="28"/>
      <c r="G364" s="28"/>
      <c r="H364" s="28"/>
      <c r="I364" s="28"/>
      <c r="J364" s="28"/>
      <c r="K364" s="28"/>
      <c r="L364" s="8">
        <f>SUM(L362:L363)</f>
        <v>0</v>
      </c>
    </row>
    <row r="365" spans="1:14" x14ac:dyDescent="0.25">
      <c r="A365" s="3"/>
      <c r="B365" s="26" t="s">
        <v>29</v>
      </c>
      <c r="C365" s="27">
        <v>0.18</v>
      </c>
      <c r="D365" s="28"/>
      <c r="E365" s="28"/>
      <c r="F365" s="28"/>
      <c r="G365" s="28"/>
      <c r="H365" s="28"/>
      <c r="I365" s="28"/>
      <c r="J365" s="28"/>
      <c r="K365" s="28"/>
      <c r="L365" s="8">
        <f>L364*C365</f>
        <v>0</v>
      </c>
    </row>
    <row r="366" spans="1:14" x14ac:dyDescent="0.25">
      <c r="A366" s="3"/>
      <c r="B366" s="28" t="s">
        <v>30</v>
      </c>
      <c r="C366" s="28"/>
      <c r="D366" s="28"/>
      <c r="E366" s="28"/>
      <c r="F366" s="28"/>
      <c r="G366" s="28"/>
      <c r="H366" s="28"/>
      <c r="I366" s="28"/>
      <c r="J366" s="28"/>
      <c r="K366" s="28"/>
      <c r="L366" s="30">
        <f>L365+L364</f>
        <v>0</v>
      </c>
    </row>
    <row r="367" spans="1:14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4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x14ac:dyDescent="0.25">
      <c r="A526" s="3"/>
      <c r="B526" s="4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x14ac:dyDescent="0.25">
      <c r="A527" s="3"/>
      <c r="B527" s="4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x14ac:dyDescent="0.25">
      <c r="A528" s="3"/>
      <c r="B528" s="4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x14ac:dyDescent="0.25">
      <c r="A529" s="3"/>
      <c r="B529" s="4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x14ac:dyDescent="0.25">
      <c r="A530" s="3"/>
      <c r="B530" s="4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x14ac:dyDescent="0.25">
      <c r="A531" s="3"/>
      <c r="B531" s="4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x14ac:dyDescent="0.25">
      <c r="A532" s="3"/>
      <c r="B532" s="4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x14ac:dyDescent="0.25">
      <c r="A533" s="3"/>
      <c r="B533" s="4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x14ac:dyDescent="0.25">
      <c r="A534" s="3"/>
      <c r="B534" s="4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x14ac:dyDescent="0.25">
      <c r="A535" s="3"/>
      <c r="B535" s="4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x14ac:dyDescent="0.25">
      <c r="A536" s="3"/>
      <c r="B536" s="4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x14ac:dyDescent="0.25">
      <c r="A537" s="3"/>
      <c r="B537" s="4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x14ac:dyDescent="0.25">
      <c r="A538" s="3"/>
      <c r="B538" s="4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x14ac:dyDescent="0.25">
      <c r="A539" s="3"/>
      <c r="B539" s="4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x14ac:dyDescent="0.25">
      <c r="A540" s="3"/>
      <c r="B540" s="4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x14ac:dyDescent="0.25">
      <c r="A541" s="3"/>
      <c r="B541" s="4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x14ac:dyDescent="0.25">
      <c r="A542" s="3"/>
      <c r="B542" s="4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x14ac:dyDescent="0.25">
      <c r="A543" s="3"/>
      <c r="B543" s="4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x14ac:dyDescent="0.25">
      <c r="A544" s="3"/>
      <c r="B544" s="4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x14ac:dyDescent="0.25">
      <c r="A545" s="3"/>
      <c r="B545" s="4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x14ac:dyDescent="0.25">
      <c r="A546" s="3"/>
      <c r="B546" s="4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x14ac:dyDescent="0.25">
      <c r="A547" s="3"/>
      <c r="B547" s="4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x14ac:dyDescent="0.25">
      <c r="A548" s="3"/>
      <c r="B548" s="4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x14ac:dyDescent="0.25">
      <c r="A549" s="3"/>
      <c r="B549" s="4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x14ac:dyDescent="0.25">
      <c r="A550" s="3"/>
      <c r="B550" s="4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x14ac:dyDescent="0.25">
      <c r="A551" s="3"/>
      <c r="B551" s="4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x14ac:dyDescent="0.25">
      <c r="A552" s="3"/>
      <c r="B552" s="4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x14ac:dyDescent="0.25">
      <c r="A553" s="3"/>
      <c r="B553" s="4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x14ac:dyDescent="0.25">
      <c r="A554" s="3"/>
      <c r="B554" s="4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x14ac:dyDescent="0.25">
      <c r="A555" s="3"/>
      <c r="B555" s="4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x14ac:dyDescent="0.25">
      <c r="A556" s="3"/>
      <c r="B556" s="4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x14ac:dyDescent="0.25">
      <c r="A557" s="3"/>
      <c r="B557" s="4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x14ac:dyDescent="0.25">
      <c r="A558" s="3"/>
      <c r="B558" s="4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x14ac:dyDescent="0.25">
      <c r="A559" s="3"/>
      <c r="B559" s="4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x14ac:dyDescent="0.25">
      <c r="A560" s="3"/>
      <c r="B560" s="4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x14ac:dyDescent="0.25">
      <c r="A561" s="3"/>
      <c r="B561" s="4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x14ac:dyDescent="0.25">
      <c r="A562" s="3"/>
      <c r="B562" s="4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x14ac:dyDescent="0.25">
      <c r="A563" s="3"/>
      <c r="B563" s="4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x14ac:dyDescent="0.25">
      <c r="A564" s="3"/>
      <c r="B564" s="4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x14ac:dyDescent="0.25">
      <c r="A565" s="3"/>
      <c r="B565" s="4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x14ac:dyDescent="0.25">
      <c r="A566" s="3"/>
      <c r="B566" s="4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x14ac:dyDescent="0.25">
      <c r="A567" s="3"/>
      <c r="B567" s="4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x14ac:dyDescent="0.25">
      <c r="A568" s="3"/>
      <c r="B568" s="4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x14ac:dyDescent="0.25">
      <c r="A569" s="3"/>
      <c r="B569" s="4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x14ac:dyDescent="0.25">
      <c r="A570" s="3"/>
      <c r="B570" s="4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x14ac:dyDescent="0.25">
      <c r="A571" s="3"/>
      <c r="B571" s="4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x14ac:dyDescent="0.25">
      <c r="A572" s="3"/>
      <c r="B572" s="4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x14ac:dyDescent="0.25">
      <c r="A573" s="3"/>
      <c r="B573" s="4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x14ac:dyDescent="0.25">
      <c r="A574" s="3"/>
      <c r="B574" s="4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x14ac:dyDescent="0.25">
      <c r="A575" s="3"/>
      <c r="B575" s="4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x14ac:dyDescent="0.25">
      <c r="A576" s="3"/>
      <c r="B576" s="4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x14ac:dyDescent="0.25">
      <c r="A577" s="3"/>
      <c r="B577" s="4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x14ac:dyDescent="0.25">
      <c r="A578" s="3"/>
      <c r="B578" s="4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x14ac:dyDescent="0.25">
      <c r="A579" s="3"/>
      <c r="B579" s="4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x14ac:dyDescent="0.25">
      <c r="A580" s="3"/>
      <c r="B580" s="4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x14ac:dyDescent="0.25">
      <c r="A581" s="3"/>
      <c r="B581" s="4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x14ac:dyDescent="0.25">
      <c r="A582" s="3"/>
      <c r="B582" s="4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x14ac:dyDescent="0.25">
      <c r="A583" s="3"/>
      <c r="B583" s="4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x14ac:dyDescent="0.25">
      <c r="A584" s="3"/>
      <c r="B584" s="4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x14ac:dyDescent="0.25">
      <c r="A585" s="3"/>
      <c r="B585" s="4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x14ac:dyDescent="0.25">
      <c r="A586" s="3"/>
      <c r="B586" s="4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x14ac:dyDescent="0.25">
      <c r="A587" s="3"/>
      <c r="B587" s="4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x14ac:dyDescent="0.25">
      <c r="A588" s="3"/>
      <c r="B588" s="4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x14ac:dyDescent="0.25">
      <c r="A589" s="3"/>
      <c r="B589" s="4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x14ac:dyDescent="0.25">
      <c r="A590" s="3"/>
      <c r="B590" s="4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x14ac:dyDescent="0.25">
      <c r="A591" s="3"/>
      <c r="B591" s="4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x14ac:dyDescent="0.25">
      <c r="A592" s="3"/>
      <c r="B592" s="4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x14ac:dyDescent="0.25">
      <c r="A593" s="3"/>
      <c r="B593" s="4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x14ac:dyDescent="0.25">
      <c r="A594" s="3"/>
      <c r="B594" s="4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x14ac:dyDescent="0.25">
      <c r="A595" s="3"/>
      <c r="B595" s="4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x14ac:dyDescent="0.25">
      <c r="A596" s="3"/>
      <c r="B596" s="4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x14ac:dyDescent="0.25">
      <c r="A597" s="3"/>
      <c r="B597" s="4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x14ac:dyDescent="0.25">
      <c r="A598" s="3"/>
      <c r="B598" s="4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x14ac:dyDescent="0.25">
      <c r="A599" s="3"/>
      <c r="B599" s="4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x14ac:dyDescent="0.25">
      <c r="A600" s="3"/>
      <c r="B600" s="4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x14ac:dyDescent="0.25">
      <c r="A601" s="3"/>
      <c r="B601" s="4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x14ac:dyDescent="0.25">
      <c r="A602" s="3"/>
      <c r="B602" s="4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x14ac:dyDescent="0.25">
      <c r="A603" s="3"/>
      <c r="B603" s="4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x14ac:dyDescent="0.25">
      <c r="A604" s="3"/>
      <c r="B604" s="4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x14ac:dyDescent="0.25">
      <c r="A605" s="3"/>
      <c r="B605" s="4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x14ac:dyDescent="0.25">
      <c r="A606" s="3"/>
      <c r="B606" s="4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x14ac:dyDescent="0.25">
      <c r="A607" s="3"/>
      <c r="B607" s="4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x14ac:dyDescent="0.25">
      <c r="A608" s="3"/>
      <c r="B608" s="4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x14ac:dyDescent="0.25">
      <c r="A609" s="3"/>
      <c r="B609" s="4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x14ac:dyDescent="0.25">
      <c r="A610" s="3"/>
      <c r="B610" s="4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x14ac:dyDescent="0.25">
      <c r="A611" s="3"/>
      <c r="B611" s="4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x14ac:dyDescent="0.25">
      <c r="A612" s="3"/>
      <c r="B612" s="4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x14ac:dyDescent="0.25">
      <c r="A613" s="3"/>
      <c r="B613" s="4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x14ac:dyDescent="0.25">
      <c r="A614" s="3"/>
      <c r="B614" s="4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x14ac:dyDescent="0.25">
      <c r="A615" s="3"/>
      <c r="B615" s="4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x14ac:dyDescent="0.25">
      <c r="A616" s="3"/>
      <c r="B616" s="4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x14ac:dyDescent="0.25">
      <c r="A617" s="3"/>
      <c r="B617" s="4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x14ac:dyDescent="0.25">
      <c r="A618" s="3"/>
      <c r="B618" s="4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x14ac:dyDescent="0.25">
      <c r="A619" s="3"/>
      <c r="B619" s="4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x14ac:dyDescent="0.25">
      <c r="A620" s="3"/>
      <c r="B620" s="4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x14ac:dyDescent="0.25">
      <c r="A621" s="3"/>
      <c r="B621" s="4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x14ac:dyDescent="0.25">
      <c r="A622" s="3"/>
      <c r="B622" s="4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x14ac:dyDescent="0.25">
      <c r="A623" s="3"/>
      <c r="B623" s="4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x14ac:dyDescent="0.25">
      <c r="A624" s="3"/>
      <c r="B624" s="4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x14ac:dyDescent="0.25">
      <c r="A625" s="3"/>
      <c r="B625" s="4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x14ac:dyDescent="0.25">
      <c r="A626" s="3"/>
      <c r="B626" s="4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x14ac:dyDescent="0.25">
      <c r="A627" s="3"/>
      <c r="B627" s="4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x14ac:dyDescent="0.25">
      <c r="A628" s="3"/>
      <c r="B628" s="4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x14ac:dyDescent="0.25">
      <c r="A629" s="3"/>
      <c r="B629" s="4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x14ac:dyDescent="0.25">
      <c r="A630" s="3"/>
      <c r="B630" s="4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x14ac:dyDescent="0.25">
      <c r="A631" s="3"/>
      <c r="B631" s="4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x14ac:dyDescent="0.25">
      <c r="A632" s="3"/>
      <c r="B632" s="4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x14ac:dyDescent="0.25">
      <c r="A633" s="3"/>
      <c r="B633" s="4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x14ac:dyDescent="0.25">
      <c r="A634" s="3"/>
      <c r="B634" s="4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x14ac:dyDescent="0.25">
      <c r="A635" s="3"/>
      <c r="B635" s="4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x14ac:dyDescent="0.25">
      <c r="A636" s="3"/>
      <c r="B636" s="4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x14ac:dyDescent="0.25">
      <c r="A637" s="3"/>
      <c r="B637" s="4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x14ac:dyDescent="0.25">
      <c r="A638" s="3"/>
      <c r="B638" s="4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x14ac:dyDescent="0.25">
      <c r="A639" s="3"/>
      <c r="B639" s="4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x14ac:dyDescent="0.25">
      <c r="A640" s="3"/>
      <c r="B640" s="4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x14ac:dyDescent="0.25">
      <c r="A641" s="3"/>
      <c r="B641" s="4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x14ac:dyDescent="0.25">
      <c r="A642" s="3"/>
      <c r="B642" s="4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x14ac:dyDescent="0.25">
      <c r="A643" s="3"/>
      <c r="B643" s="4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x14ac:dyDescent="0.25">
      <c r="A644" s="3"/>
      <c r="B644" s="4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x14ac:dyDescent="0.25">
      <c r="A645" s="3"/>
      <c r="B645" s="4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x14ac:dyDescent="0.25">
      <c r="A646" s="3"/>
      <c r="B646" s="4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x14ac:dyDescent="0.25">
      <c r="A647" s="3"/>
      <c r="B647" s="4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x14ac:dyDescent="0.25">
      <c r="A648" s="3"/>
      <c r="B648" s="4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x14ac:dyDescent="0.25">
      <c r="A649" s="3"/>
      <c r="B649" s="4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x14ac:dyDescent="0.25">
      <c r="A650" s="3"/>
      <c r="B650" s="4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x14ac:dyDescent="0.25">
      <c r="A651" s="3"/>
      <c r="B651" s="4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x14ac:dyDescent="0.25">
      <c r="A652" s="3"/>
      <c r="B652" s="4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x14ac:dyDescent="0.25">
      <c r="A653" s="3"/>
      <c r="B653" s="4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x14ac:dyDescent="0.25">
      <c r="A654" s="3"/>
      <c r="B654" s="4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x14ac:dyDescent="0.25">
      <c r="A655" s="3"/>
      <c r="B655" s="4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x14ac:dyDescent="0.25">
      <c r="A656" s="3"/>
      <c r="B656" s="4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x14ac:dyDescent="0.25">
      <c r="A657" s="3"/>
      <c r="B657" s="4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x14ac:dyDescent="0.25">
      <c r="A658" s="3"/>
      <c r="B658" s="4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x14ac:dyDescent="0.25">
      <c r="A659" s="3"/>
      <c r="B659" s="4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x14ac:dyDescent="0.25">
      <c r="A660" s="3"/>
      <c r="B660" s="4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x14ac:dyDescent="0.25">
      <c r="A661" s="3"/>
      <c r="B661" s="4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x14ac:dyDescent="0.25">
      <c r="A662" s="3"/>
      <c r="B662" s="4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x14ac:dyDescent="0.25">
      <c r="A663" s="3"/>
      <c r="B663" s="4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x14ac:dyDescent="0.25">
      <c r="A664" s="3"/>
      <c r="B664" s="4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x14ac:dyDescent="0.25">
      <c r="A665" s="3"/>
      <c r="B665" s="4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x14ac:dyDescent="0.25">
      <c r="A666" s="3"/>
      <c r="B666" s="4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x14ac:dyDescent="0.25">
      <c r="A667" s="3"/>
      <c r="B667" s="4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x14ac:dyDescent="0.25">
      <c r="A668" s="3"/>
      <c r="B668" s="4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x14ac:dyDescent="0.25">
      <c r="A669" s="3"/>
      <c r="B669" s="4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x14ac:dyDescent="0.25">
      <c r="A670" s="3"/>
      <c r="B670" s="4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x14ac:dyDescent="0.25">
      <c r="A671" s="3"/>
      <c r="B671" s="4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x14ac:dyDescent="0.25">
      <c r="A672" s="3"/>
      <c r="B672" s="4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x14ac:dyDescent="0.25">
      <c r="A673" s="3"/>
      <c r="B673" s="4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x14ac:dyDescent="0.25">
      <c r="A674" s="3"/>
      <c r="B674" s="4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x14ac:dyDescent="0.25">
      <c r="A675" s="3"/>
      <c r="B675" s="4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x14ac:dyDescent="0.25">
      <c r="A676" s="3"/>
      <c r="B676" s="4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x14ac:dyDescent="0.25">
      <c r="A677" s="3"/>
      <c r="B677" s="4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x14ac:dyDescent="0.25">
      <c r="A678" s="3"/>
      <c r="B678" s="4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x14ac:dyDescent="0.25">
      <c r="A679" s="3"/>
      <c r="B679" s="4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x14ac:dyDescent="0.25">
      <c r="A680" s="3"/>
      <c r="B680" s="4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x14ac:dyDescent="0.25">
      <c r="A681" s="3"/>
      <c r="B681" s="4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x14ac:dyDescent="0.25">
      <c r="A682" s="3"/>
      <c r="B682" s="4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x14ac:dyDescent="0.25">
      <c r="A683" s="3"/>
      <c r="B683" s="4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x14ac:dyDescent="0.25">
      <c r="A684" s="3"/>
      <c r="B684" s="4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x14ac:dyDescent="0.25">
      <c r="A685" s="3"/>
      <c r="B685" s="4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x14ac:dyDescent="0.25">
      <c r="A686" s="3"/>
      <c r="B686" s="4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x14ac:dyDescent="0.25">
      <c r="A687" s="3"/>
      <c r="B687" s="4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x14ac:dyDescent="0.25">
      <c r="A688" s="3"/>
      <c r="B688" s="4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x14ac:dyDescent="0.25">
      <c r="A689" s="3"/>
      <c r="B689" s="4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x14ac:dyDescent="0.25">
      <c r="A690" s="3"/>
      <c r="B690" s="4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x14ac:dyDescent="0.25">
      <c r="A691" s="3"/>
      <c r="B691" s="4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x14ac:dyDescent="0.25">
      <c r="A692" s="3"/>
      <c r="B692" s="4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x14ac:dyDescent="0.25">
      <c r="A693" s="3"/>
      <c r="B693" s="4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x14ac:dyDescent="0.25">
      <c r="A694" s="3"/>
      <c r="B694" s="4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x14ac:dyDescent="0.25">
      <c r="A695" s="3"/>
      <c r="B695" s="4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x14ac:dyDescent="0.25">
      <c r="A696" s="3"/>
      <c r="B696" s="4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x14ac:dyDescent="0.25">
      <c r="A697" s="3"/>
      <c r="B697" s="4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x14ac:dyDescent="0.25">
      <c r="A698" s="3"/>
      <c r="B698" s="4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x14ac:dyDescent="0.25">
      <c r="A699" s="3"/>
      <c r="B699" s="4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x14ac:dyDescent="0.25">
      <c r="A700" s="3"/>
      <c r="B700" s="4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x14ac:dyDescent="0.25">
      <c r="A701" s="3"/>
      <c r="B701" s="4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x14ac:dyDescent="0.25">
      <c r="A702" s="3"/>
      <c r="B702" s="4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x14ac:dyDescent="0.25">
      <c r="A703" s="3"/>
      <c r="B703" s="4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x14ac:dyDescent="0.25">
      <c r="A704" s="3"/>
      <c r="B704" s="4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x14ac:dyDescent="0.25">
      <c r="A705" s="3"/>
      <c r="B705" s="4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x14ac:dyDescent="0.25">
      <c r="A706" s="3"/>
      <c r="B706" s="4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x14ac:dyDescent="0.25">
      <c r="A707" s="3"/>
      <c r="B707" s="4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x14ac:dyDescent="0.25">
      <c r="A708" s="3"/>
      <c r="B708" s="4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x14ac:dyDescent="0.25">
      <c r="A709" s="3"/>
      <c r="B709" s="4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x14ac:dyDescent="0.25">
      <c r="A710" s="3"/>
      <c r="B710" s="4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x14ac:dyDescent="0.25">
      <c r="A711" s="3"/>
      <c r="B711" s="4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x14ac:dyDescent="0.25">
      <c r="A712" s="3"/>
      <c r="B712" s="4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x14ac:dyDescent="0.25">
      <c r="A713" s="3"/>
      <c r="B713" s="4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x14ac:dyDescent="0.25">
      <c r="A714" s="3"/>
      <c r="B714" s="4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x14ac:dyDescent="0.25">
      <c r="A715" s="3"/>
      <c r="B715" s="4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x14ac:dyDescent="0.25">
      <c r="A716" s="3"/>
      <c r="B716" s="4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x14ac:dyDescent="0.25">
      <c r="A717" s="3"/>
      <c r="B717" s="4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x14ac:dyDescent="0.25">
      <c r="A718" s="3"/>
      <c r="B718" s="4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x14ac:dyDescent="0.25">
      <c r="A719" s="3"/>
      <c r="B719" s="4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x14ac:dyDescent="0.25">
      <c r="A720" s="3"/>
      <c r="B720" s="4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x14ac:dyDescent="0.25">
      <c r="A721" s="3"/>
      <c r="B721" s="4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x14ac:dyDescent="0.25">
      <c r="A722" s="3"/>
      <c r="B722" s="4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x14ac:dyDescent="0.25">
      <c r="A723" s="3"/>
      <c r="B723" s="4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x14ac:dyDescent="0.25">
      <c r="A724" s="3"/>
      <c r="B724" s="4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x14ac:dyDescent="0.25">
      <c r="A725" s="3"/>
      <c r="B725" s="4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x14ac:dyDescent="0.25">
      <c r="A726" s="3"/>
      <c r="B726" s="4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x14ac:dyDescent="0.25">
      <c r="A727" s="3"/>
      <c r="B727" s="4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x14ac:dyDescent="0.25">
      <c r="A728" s="3"/>
      <c r="B728" s="4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x14ac:dyDescent="0.25">
      <c r="A729" s="3"/>
      <c r="B729" s="4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x14ac:dyDescent="0.25">
      <c r="A730" s="3"/>
      <c r="B730" s="4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x14ac:dyDescent="0.25">
      <c r="A731" s="3"/>
      <c r="B731" s="4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x14ac:dyDescent="0.25">
      <c r="A732" s="3"/>
      <c r="B732" s="4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x14ac:dyDescent="0.25">
      <c r="A733" s="3"/>
      <c r="B733" s="4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x14ac:dyDescent="0.25">
      <c r="A734" s="3"/>
      <c r="B734" s="4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x14ac:dyDescent="0.25">
      <c r="A735" s="3"/>
      <c r="B735" s="4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x14ac:dyDescent="0.25">
      <c r="A736" s="3"/>
      <c r="B736" s="4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x14ac:dyDescent="0.25">
      <c r="A737" s="3"/>
      <c r="B737" s="4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x14ac:dyDescent="0.25">
      <c r="A738" s="3"/>
      <c r="B738" s="4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x14ac:dyDescent="0.25">
      <c r="A739" s="3"/>
      <c r="B739" s="4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x14ac:dyDescent="0.25">
      <c r="A740" s="3"/>
      <c r="B740" s="4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x14ac:dyDescent="0.25">
      <c r="A741" s="3"/>
      <c r="B741" s="4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x14ac:dyDescent="0.25">
      <c r="A742" s="3"/>
      <c r="B742" s="4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x14ac:dyDescent="0.25">
      <c r="A743" s="3"/>
      <c r="B743" s="4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x14ac:dyDescent="0.25">
      <c r="A744" s="3"/>
      <c r="B744" s="4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x14ac:dyDescent="0.25">
      <c r="A745" s="3"/>
      <c r="B745" s="4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x14ac:dyDescent="0.25">
      <c r="A746" s="3"/>
      <c r="B746" s="4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x14ac:dyDescent="0.25">
      <c r="A747" s="3"/>
      <c r="B747" s="4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x14ac:dyDescent="0.25">
      <c r="A748" s="3"/>
      <c r="B748" s="4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x14ac:dyDescent="0.25">
      <c r="A749" s="3"/>
      <c r="B749" s="4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x14ac:dyDescent="0.25">
      <c r="A750" s="3"/>
      <c r="B750" s="4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x14ac:dyDescent="0.25">
      <c r="A751" s="3"/>
      <c r="B751" s="4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x14ac:dyDescent="0.25">
      <c r="A752" s="3"/>
      <c r="B752" s="4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x14ac:dyDescent="0.25">
      <c r="A753" s="3"/>
      <c r="B753" s="4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x14ac:dyDescent="0.25">
      <c r="A754" s="3"/>
      <c r="B754" s="4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x14ac:dyDescent="0.25">
      <c r="A755" s="3"/>
      <c r="B755" s="4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x14ac:dyDescent="0.25">
      <c r="A756" s="3"/>
      <c r="B756" s="4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x14ac:dyDescent="0.25">
      <c r="A757" s="3"/>
      <c r="B757" s="4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x14ac:dyDescent="0.25">
      <c r="A758" s="3"/>
      <c r="B758" s="4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x14ac:dyDescent="0.25">
      <c r="A759" s="3"/>
      <c r="B759" s="4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x14ac:dyDescent="0.25">
      <c r="A760" s="3"/>
      <c r="B760" s="4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x14ac:dyDescent="0.25">
      <c r="A761" s="3"/>
      <c r="B761" s="4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x14ac:dyDescent="0.25">
      <c r="A762" s="3"/>
      <c r="B762" s="4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x14ac:dyDescent="0.25">
      <c r="A763" s="3"/>
      <c r="B763" s="4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x14ac:dyDescent="0.25">
      <c r="A764" s="3"/>
      <c r="B764" s="4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x14ac:dyDescent="0.25">
      <c r="A765" s="3"/>
      <c r="B765" s="4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x14ac:dyDescent="0.25">
      <c r="A766" s="3"/>
      <c r="B766" s="4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x14ac:dyDescent="0.25">
      <c r="A767" s="3"/>
      <c r="B767" s="4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x14ac:dyDescent="0.25">
      <c r="A768" s="3"/>
      <c r="B768" s="4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x14ac:dyDescent="0.25">
      <c r="A769" s="3"/>
      <c r="B769" s="4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x14ac:dyDescent="0.25">
      <c r="A770" s="3"/>
      <c r="B770" s="4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x14ac:dyDescent="0.25">
      <c r="A771" s="3"/>
      <c r="B771" s="4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x14ac:dyDescent="0.25">
      <c r="A772" s="3"/>
      <c r="B772" s="4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x14ac:dyDescent="0.25">
      <c r="A773" s="3"/>
      <c r="B773" s="4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x14ac:dyDescent="0.25">
      <c r="A774" s="3"/>
      <c r="B774" s="4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x14ac:dyDescent="0.25">
      <c r="A775" s="3"/>
      <c r="B775" s="4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x14ac:dyDescent="0.25">
      <c r="A776" s="3"/>
      <c r="B776" s="4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x14ac:dyDescent="0.25">
      <c r="A777" s="3"/>
      <c r="B777" s="4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x14ac:dyDescent="0.25">
      <c r="A778" s="3"/>
      <c r="B778" s="4"/>
      <c r="C778" s="5"/>
      <c r="D778" s="5"/>
      <c r="E778" s="5"/>
      <c r="F778" s="5"/>
      <c r="G778" s="5"/>
      <c r="H778" s="5"/>
      <c r="I778" s="5"/>
      <c r="J778" s="5"/>
      <c r="K778" s="5"/>
      <c r="L778" s="5"/>
    </row>
  </sheetData>
  <autoFilter ref="A6:L366" xr:uid="{61E558CF-5E0C-477E-A368-93BB0C310567}">
    <filterColumn colId="3" showButton="0"/>
    <filterColumn colId="5" showButton="0"/>
    <filterColumn colId="7" showButton="0"/>
    <filterColumn colId="9" showButton="0"/>
  </autoFilter>
  <mergeCells count="95">
    <mergeCell ref="A241:A243"/>
    <mergeCell ref="A24:A25"/>
    <mergeCell ref="A146:A149"/>
    <mergeCell ref="A127:M127"/>
    <mergeCell ref="A128:A129"/>
    <mergeCell ref="A130:A132"/>
    <mergeCell ref="A133:A140"/>
    <mergeCell ref="A141:A145"/>
    <mergeCell ref="A29:M29"/>
    <mergeCell ref="A35:A37"/>
    <mergeCell ref="A166:A167"/>
    <mergeCell ref="A236:A240"/>
    <mergeCell ref="A171:A174"/>
    <mergeCell ref="A175:A179"/>
    <mergeCell ref="A185:A188"/>
    <mergeCell ref="A180:A184"/>
    <mergeCell ref="A22:A23"/>
    <mergeCell ref="A156:A160"/>
    <mergeCell ref="A161:A164"/>
    <mergeCell ref="A30:A34"/>
    <mergeCell ref="A56:A62"/>
    <mergeCell ref="A70:A76"/>
    <mergeCell ref="A82:A89"/>
    <mergeCell ref="A77:A81"/>
    <mergeCell ref="A151:A155"/>
    <mergeCell ref="A63:A69"/>
    <mergeCell ref="A90:A95"/>
    <mergeCell ref="A96:A102"/>
    <mergeCell ref="A150:M150"/>
    <mergeCell ref="A103:A109"/>
    <mergeCell ref="A26:A28"/>
    <mergeCell ref="A309:L309"/>
    <mergeCell ref="A292:A293"/>
    <mergeCell ref="A255:A256"/>
    <mergeCell ref="A281:A282"/>
    <mergeCell ref="A283:A285"/>
    <mergeCell ref="A286:A287"/>
    <mergeCell ref="A288:A290"/>
    <mergeCell ref="A291:L291"/>
    <mergeCell ref="A270:A274"/>
    <mergeCell ref="A275:A279"/>
    <mergeCell ref="A280:L280"/>
    <mergeCell ref="A257:A262"/>
    <mergeCell ref="A263:A269"/>
    <mergeCell ref="A301:A305"/>
    <mergeCell ref="A306:A308"/>
    <mergeCell ref="A332:A337"/>
    <mergeCell ref="A338:A345"/>
    <mergeCell ref="A346:A350"/>
    <mergeCell ref="A351:A355"/>
    <mergeCell ref="A38:A48"/>
    <mergeCell ref="A207:A210"/>
    <mergeCell ref="A310:A311"/>
    <mergeCell ref="A312:A314"/>
    <mergeCell ref="A315:A317"/>
    <mergeCell ref="A318:A321"/>
    <mergeCell ref="A322:A325"/>
    <mergeCell ref="A326:A328"/>
    <mergeCell ref="A294:A295"/>
    <mergeCell ref="A296:A298"/>
    <mergeCell ref="A329:A331"/>
    <mergeCell ref="A299:A300"/>
    <mergeCell ref="A20:A21"/>
    <mergeCell ref="H6:I6"/>
    <mergeCell ref="J6:K6"/>
    <mergeCell ref="L6:L7"/>
    <mergeCell ref="A9:L9"/>
    <mergeCell ref="A10:A12"/>
    <mergeCell ref="A13:L13"/>
    <mergeCell ref="A16:A17"/>
    <mergeCell ref="A18:A19"/>
    <mergeCell ref="A14:A15"/>
    <mergeCell ref="A244:A254"/>
    <mergeCell ref="A49:A55"/>
    <mergeCell ref="A114:A122"/>
    <mergeCell ref="A123:A126"/>
    <mergeCell ref="A110:A113"/>
    <mergeCell ref="A202:A206"/>
    <mergeCell ref="A211:A215"/>
    <mergeCell ref="A216:A223"/>
    <mergeCell ref="A235:L235"/>
    <mergeCell ref="A224:A230"/>
    <mergeCell ref="A189:M189"/>
    <mergeCell ref="A190:A194"/>
    <mergeCell ref="A165:M165"/>
    <mergeCell ref="A231:A234"/>
    <mergeCell ref="A195:A201"/>
    <mergeCell ref="A168:A170"/>
    <mergeCell ref="B2:F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47"/>
  <sheetViews>
    <sheetView topLeftCell="A20" zoomScaleNormal="100" workbookViewId="0">
      <selection activeCell="F39" sqref="F39:L68"/>
    </sheetView>
  </sheetViews>
  <sheetFormatPr defaultColWidth="9.140625" defaultRowHeight="15" x14ac:dyDescent="0.25"/>
  <cols>
    <col min="1" max="1" width="4" style="9" customWidth="1"/>
    <col min="2" max="2" width="48" style="10" customWidth="1"/>
    <col min="3" max="3" width="9.140625" style="54"/>
    <col min="4" max="4" width="10.42578125" style="54" customWidth="1"/>
    <col min="5" max="11" width="9.140625" style="54"/>
    <col min="12" max="12" width="18.42578125" style="54" customWidth="1"/>
    <col min="13" max="16384" width="9.140625" style="9"/>
  </cols>
  <sheetData>
    <row r="2" spans="1:12" ht="65.25" customHeight="1" x14ac:dyDescent="0.25">
      <c r="B2" s="145" t="s">
        <v>357</v>
      </c>
      <c r="C2" s="145"/>
      <c r="D2" s="145"/>
      <c r="E2" s="145"/>
    </row>
    <row r="4" spans="1:12" x14ac:dyDescent="0.25">
      <c r="D4" s="176" t="s">
        <v>12</v>
      </c>
      <c r="E4" s="176"/>
      <c r="F4" s="176"/>
    </row>
    <row r="6" spans="1:12" ht="50.25" customHeight="1" x14ac:dyDescent="0.25">
      <c r="A6" s="166" t="s">
        <v>9</v>
      </c>
      <c r="B6" s="155" t="s">
        <v>0</v>
      </c>
      <c r="C6" s="155" t="s">
        <v>1</v>
      </c>
      <c r="D6" s="164" t="s">
        <v>2</v>
      </c>
      <c r="E6" s="165"/>
      <c r="F6" s="164" t="s">
        <v>5</v>
      </c>
      <c r="G6" s="165"/>
      <c r="H6" s="164" t="s">
        <v>8</v>
      </c>
      <c r="I6" s="165"/>
      <c r="J6" s="162" t="s">
        <v>10</v>
      </c>
      <c r="K6" s="163"/>
      <c r="L6" s="155" t="s">
        <v>7</v>
      </c>
    </row>
    <row r="7" spans="1:12" ht="80.25" customHeight="1" x14ac:dyDescent="0.25">
      <c r="A7" s="166"/>
      <c r="B7" s="157"/>
      <c r="C7" s="15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57"/>
    </row>
    <row r="8" spans="1:12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  <c r="L8" s="55">
        <v>12</v>
      </c>
    </row>
    <row r="9" spans="1:12" x14ac:dyDescent="0.25">
      <c r="A9" s="172" t="s">
        <v>35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x14ac:dyDescent="0.25">
      <c r="A10" s="158">
        <v>1</v>
      </c>
      <c r="B10" s="60" t="s">
        <v>80</v>
      </c>
      <c r="C10" s="90" t="s">
        <v>19</v>
      </c>
      <c r="D10" s="90"/>
      <c r="E10" s="90">
        <v>29</v>
      </c>
      <c r="F10" s="90"/>
      <c r="G10" s="90"/>
      <c r="H10" s="90"/>
      <c r="I10" s="90"/>
      <c r="J10" s="90"/>
      <c r="K10" s="90"/>
      <c r="L10" s="90"/>
    </row>
    <row r="11" spans="1:12" x14ac:dyDescent="0.25">
      <c r="A11" s="159"/>
      <c r="B11" s="62" t="s">
        <v>15</v>
      </c>
      <c r="C11" s="89" t="s">
        <v>16</v>
      </c>
      <c r="D11" s="89">
        <v>1</v>
      </c>
      <c r="E11" s="89">
        <f>E10*D11</f>
        <v>29</v>
      </c>
      <c r="F11" s="89"/>
      <c r="G11" s="89"/>
      <c r="H11" s="89"/>
      <c r="I11" s="89"/>
      <c r="J11" s="89"/>
      <c r="K11" s="89"/>
      <c r="L11" s="89"/>
    </row>
    <row r="12" spans="1:12" x14ac:dyDescent="0.25">
      <c r="A12" s="159"/>
      <c r="B12" s="62" t="s">
        <v>81</v>
      </c>
      <c r="C12" s="89" t="s">
        <v>19</v>
      </c>
      <c r="D12" s="89">
        <v>1.02</v>
      </c>
      <c r="E12" s="89">
        <f>E10*D12</f>
        <v>29.580000000000002</v>
      </c>
      <c r="F12" s="63"/>
      <c r="G12" s="89"/>
      <c r="H12" s="89"/>
      <c r="I12" s="89"/>
      <c r="J12" s="89"/>
      <c r="K12" s="89"/>
      <c r="L12" s="89"/>
    </row>
    <row r="13" spans="1:12" x14ac:dyDescent="0.25">
      <c r="A13" s="160"/>
      <c r="B13" s="62" t="s">
        <v>38</v>
      </c>
      <c r="C13" s="89" t="s">
        <v>16</v>
      </c>
      <c r="D13" s="89">
        <v>0.5</v>
      </c>
      <c r="E13" s="89">
        <f>E10*D13</f>
        <v>14.5</v>
      </c>
      <c r="F13" s="63"/>
      <c r="G13" s="89"/>
      <c r="H13" s="89"/>
      <c r="I13" s="89"/>
      <c r="J13" s="89"/>
      <c r="K13" s="89"/>
      <c r="L13" s="89"/>
    </row>
    <row r="14" spans="1:12" x14ac:dyDescent="0.25">
      <c r="A14" s="158">
        <v>2</v>
      </c>
      <c r="B14" s="60" t="s">
        <v>82</v>
      </c>
      <c r="C14" s="90" t="s">
        <v>19</v>
      </c>
      <c r="D14" s="90"/>
      <c r="E14" s="90">
        <v>26</v>
      </c>
      <c r="F14" s="63"/>
      <c r="G14" s="89"/>
      <c r="H14" s="89"/>
      <c r="I14" s="89"/>
      <c r="J14" s="89"/>
      <c r="K14" s="89"/>
      <c r="L14" s="89"/>
    </row>
    <row r="15" spans="1:12" x14ac:dyDescent="0.25">
      <c r="A15" s="159"/>
      <c r="B15" s="62" t="s">
        <v>15</v>
      </c>
      <c r="C15" s="89" t="s">
        <v>16</v>
      </c>
      <c r="D15" s="89">
        <v>1</v>
      </c>
      <c r="E15" s="89">
        <f>E14*D15</f>
        <v>26</v>
      </c>
      <c r="F15" s="89"/>
      <c r="G15" s="89"/>
      <c r="H15" s="89"/>
      <c r="I15" s="89"/>
      <c r="J15" s="89"/>
      <c r="K15" s="89"/>
      <c r="L15" s="89"/>
    </row>
    <row r="16" spans="1:12" x14ac:dyDescent="0.25">
      <c r="A16" s="159"/>
      <c r="B16" s="62" t="s">
        <v>83</v>
      </c>
      <c r="C16" s="89" t="s">
        <v>19</v>
      </c>
      <c r="D16" s="89">
        <v>1.02</v>
      </c>
      <c r="E16" s="89">
        <f>E14*D16</f>
        <v>26.52</v>
      </c>
      <c r="F16" s="63"/>
      <c r="G16" s="89"/>
      <c r="H16" s="89"/>
      <c r="I16" s="89"/>
      <c r="J16" s="89"/>
      <c r="K16" s="89"/>
      <c r="L16" s="89"/>
    </row>
    <row r="17" spans="1:12" x14ac:dyDescent="0.25">
      <c r="A17" s="160"/>
      <c r="B17" s="62" t="s">
        <v>38</v>
      </c>
      <c r="C17" s="89" t="s">
        <v>16</v>
      </c>
      <c r="D17" s="89">
        <v>0.5</v>
      </c>
      <c r="E17" s="89">
        <f>E14*D17</f>
        <v>13</v>
      </c>
      <c r="F17" s="63"/>
      <c r="G17" s="89"/>
      <c r="H17" s="89"/>
      <c r="I17" s="89"/>
      <c r="J17" s="89"/>
      <c r="K17" s="89"/>
      <c r="L17" s="89"/>
    </row>
    <row r="18" spans="1:12" x14ac:dyDescent="0.25">
      <c r="A18" s="150">
        <v>3</v>
      </c>
      <c r="B18" s="91" t="s">
        <v>84</v>
      </c>
      <c r="C18" s="90" t="s">
        <v>19</v>
      </c>
      <c r="D18" s="90"/>
      <c r="E18" s="90">
        <v>19</v>
      </c>
      <c r="F18" s="61"/>
      <c r="G18" s="90"/>
      <c r="H18" s="90"/>
      <c r="I18" s="90"/>
      <c r="J18" s="90"/>
      <c r="K18" s="90"/>
      <c r="L18" s="90"/>
    </row>
    <row r="19" spans="1:12" x14ac:dyDescent="0.25">
      <c r="A19" s="151"/>
      <c r="B19" s="62" t="s">
        <v>15</v>
      </c>
      <c r="C19" s="89" t="s">
        <v>16</v>
      </c>
      <c r="D19" s="89">
        <v>1</v>
      </c>
      <c r="E19" s="89">
        <f>E18*D19</f>
        <v>19</v>
      </c>
      <c r="F19" s="89"/>
      <c r="G19" s="89"/>
      <c r="H19" s="89"/>
      <c r="I19" s="89"/>
      <c r="J19" s="89"/>
      <c r="K19" s="89"/>
      <c r="L19" s="89"/>
    </row>
    <row r="20" spans="1:12" x14ac:dyDescent="0.25">
      <c r="A20" s="151"/>
      <c r="B20" s="62" t="s">
        <v>85</v>
      </c>
      <c r="C20" s="89" t="s">
        <v>19</v>
      </c>
      <c r="D20" s="89">
        <v>1.02</v>
      </c>
      <c r="E20" s="89">
        <f>E18*D20</f>
        <v>19.38</v>
      </c>
      <c r="F20" s="63"/>
      <c r="G20" s="89"/>
      <c r="H20" s="89"/>
      <c r="I20" s="89"/>
      <c r="J20" s="89"/>
      <c r="K20" s="89"/>
      <c r="L20" s="89"/>
    </row>
    <row r="21" spans="1:12" x14ac:dyDescent="0.25">
      <c r="A21" s="152"/>
      <c r="B21" s="62" t="s">
        <v>38</v>
      </c>
      <c r="C21" s="89" t="s">
        <v>16</v>
      </c>
      <c r="D21" s="89">
        <v>0.5</v>
      </c>
      <c r="E21" s="89">
        <f>E18*D21</f>
        <v>9.5</v>
      </c>
      <c r="F21" s="63"/>
      <c r="G21" s="89"/>
      <c r="H21" s="89"/>
      <c r="I21" s="89"/>
      <c r="J21" s="89"/>
      <c r="K21" s="89"/>
      <c r="L21" s="89"/>
    </row>
    <row r="22" spans="1:12" x14ac:dyDescent="0.25">
      <c r="A22" s="150">
        <v>4</v>
      </c>
      <c r="B22" s="91" t="s">
        <v>86</v>
      </c>
      <c r="C22" s="90" t="s">
        <v>19</v>
      </c>
      <c r="D22" s="90"/>
      <c r="E22" s="90">
        <v>21</v>
      </c>
      <c r="F22" s="61"/>
      <c r="G22" s="90"/>
      <c r="H22" s="90"/>
      <c r="I22" s="90"/>
      <c r="J22" s="90"/>
      <c r="K22" s="90"/>
      <c r="L22" s="90"/>
    </row>
    <row r="23" spans="1:12" x14ac:dyDescent="0.25">
      <c r="A23" s="151"/>
      <c r="B23" s="62" t="s">
        <v>15</v>
      </c>
      <c r="C23" s="89" t="s">
        <v>16</v>
      </c>
      <c r="D23" s="89">
        <v>1</v>
      </c>
      <c r="E23" s="89">
        <f>E22*D23</f>
        <v>21</v>
      </c>
      <c r="F23" s="89"/>
      <c r="G23" s="89"/>
      <c r="H23" s="89"/>
      <c r="I23" s="89"/>
      <c r="J23" s="89"/>
      <c r="K23" s="89"/>
      <c r="L23" s="89"/>
    </row>
    <row r="24" spans="1:12" x14ac:dyDescent="0.25">
      <c r="A24" s="151"/>
      <c r="B24" s="62" t="s">
        <v>85</v>
      </c>
      <c r="C24" s="89" t="s">
        <v>19</v>
      </c>
      <c r="D24" s="89">
        <v>1.02</v>
      </c>
      <c r="E24" s="89">
        <f>E22*D24</f>
        <v>21.42</v>
      </c>
      <c r="F24" s="63"/>
      <c r="G24" s="89"/>
      <c r="H24" s="89"/>
      <c r="I24" s="89"/>
      <c r="J24" s="89"/>
      <c r="K24" s="89"/>
      <c r="L24" s="89"/>
    </row>
    <row r="25" spans="1:12" x14ac:dyDescent="0.25">
      <c r="A25" s="152"/>
      <c r="B25" s="62" t="s">
        <v>38</v>
      </c>
      <c r="C25" s="89" t="s">
        <v>16</v>
      </c>
      <c r="D25" s="89">
        <v>0.5</v>
      </c>
      <c r="E25" s="89">
        <f>E22*D25</f>
        <v>10.5</v>
      </c>
      <c r="F25" s="63"/>
      <c r="G25" s="89"/>
      <c r="H25" s="89"/>
      <c r="I25" s="89"/>
      <c r="J25" s="89"/>
      <c r="K25" s="89"/>
      <c r="L25" s="89"/>
    </row>
    <row r="26" spans="1:12" x14ac:dyDescent="0.25">
      <c r="A26" s="150">
        <v>5</v>
      </c>
      <c r="B26" s="91" t="s">
        <v>87</v>
      </c>
      <c r="C26" s="90" t="s">
        <v>21</v>
      </c>
      <c r="D26" s="90"/>
      <c r="E26" s="90">
        <v>6</v>
      </c>
      <c r="F26" s="61"/>
      <c r="G26" s="90"/>
      <c r="H26" s="90"/>
      <c r="I26" s="90"/>
      <c r="J26" s="90"/>
      <c r="K26" s="90"/>
      <c r="L26" s="90"/>
    </row>
    <row r="27" spans="1:12" x14ac:dyDescent="0.25">
      <c r="A27" s="151"/>
      <c r="B27" s="62" t="s">
        <v>15</v>
      </c>
      <c r="C27" s="89" t="s">
        <v>16</v>
      </c>
      <c r="D27" s="89">
        <v>1</v>
      </c>
      <c r="E27" s="89">
        <f>E26*D27</f>
        <v>6</v>
      </c>
      <c r="F27" s="85"/>
      <c r="G27" s="79"/>
      <c r="H27" s="89"/>
      <c r="I27" s="79"/>
      <c r="J27" s="85"/>
      <c r="K27" s="85"/>
      <c r="L27" s="79"/>
    </row>
    <row r="28" spans="1:12" x14ac:dyDescent="0.25">
      <c r="A28" s="152"/>
      <c r="B28" s="62" t="s">
        <v>88</v>
      </c>
      <c r="C28" s="89" t="s">
        <v>21</v>
      </c>
      <c r="D28" s="89">
        <v>1</v>
      </c>
      <c r="E28" s="89">
        <f>E26*D28</f>
        <v>6</v>
      </c>
      <c r="F28" s="85"/>
      <c r="G28" s="79"/>
      <c r="H28" s="85"/>
      <c r="I28" s="79"/>
      <c r="J28" s="85"/>
      <c r="K28" s="85"/>
      <c r="L28" s="79"/>
    </row>
    <row r="29" spans="1:12" x14ac:dyDescent="0.25">
      <c r="A29" s="150">
        <v>6</v>
      </c>
      <c r="B29" s="91" t="s">
        <v>89</v>
      </c>
      <c r="C29" s="90" t="s">
        <v>21</v>
      </c>
      <c r="D29" s="90"/>
      <c r="E29" s="90">
        <v>6</v>
      </c>
      <c r="F29" s="61"/>
      <c r="G29" s="90"/>
      <c r="H29" s="90"/>
      <c r="I29" s="90"/>
      <c r="J29" s="90"/>
      <c r="K29" s="90"/>
      <c r="L29" s="90"/>
    </row>
    <row r="30" spans="1:12" x14ac:dyDescent="0.25">
      <c r="A30" s="151"/>
      <c r="B30" s="62" t="s">
        <v>15</v>
      </c>
      <c r="C30" s="89" t="s">
        <v>16</v>
      </c>
      <c r="D30" s="89">
        <v>1</v>
      </c>
      <c r="E30" s="89">
        <f>E29*D30</f>
        <v>6</v>
      </c>
      <c r="F30" s="85"/>
      <c r="G30" s="79"/>
      <c r="H30" s="89"/>
      <c r="I30" s="79"/>
      <c r="J30" s="85"/>
      <c r="K30" s="85"/>
      <c r="L30" s="79"/>
    </row>
    <row r="31" spans="1:12" x14ac:dyDescent="0.25">
      <c r="A31" s="152"/>
      <c r="B31" s="62" t="s">
        <v>89</v>
      </c>
      <c r="C31" s="89" t="s">
        <v>21</v>
      </c>
      <c r="D31" s="89">
        <v>1</v>
      </c>
      <c r="E31" s="89">
        <f>E29*D31</f>
        <v>6</v>
      </c>
      <c r="F31" s="85"/>
      <c r="G31" s="79"/>
      <c r="H31" s="85"/>
      <c r="I31" s="79"/>
      <c r="J31" s="85"/>
      <c r="K31" s="85"/>
      <c r="L31" s="79"/>
    </row>
    <row r="32" spans="1:12" x14ac:dyDescent="0.25">
      <c r="A32" s="150">
        <v>7</v>
      </c>
      <c r="B32" s="91" t="s">
        <v>90</v>
      </c>
      <c r="C32" s="90" t="s">
        <v>21</v>
      </c>
      <c r="D32" s="90"/>
      <c r="E32" s="90">
        <v>6</v>
      </c>
      <c r="F32" s="61"/>
      <c r="G32" s="90"/>
      <c r="H32" s="90"/>
      <c r="I32" s="90"/>
      <c r="J32" s="90"/>
      <c r="K32" s="90"/>
      <c r="L32" s="90"/>
    </row>
    <row r="33" spans="1:12" x14ac:dyDescent="0.25">
      <c r="A33" s="151"/>
      <c r="B33" s="62" t="s">
        <v>15</v>
      </c>
      <c r="C33" s="89" t="s">
        <v>16</v>
      </c>
      <c r="D33" s="89">
        <v>1</v>
      </c>
      <c r="E33" s="89">
        <f>E32*D33</f>
        <v>6</v>
      </c>
      <c r="F33" s="85"/>
      <c r="G33" s="79"/>
      <c r="H33" s="89"/>
      <c r="I33" s="79"/>
      <c r="J33" s="85"/>
      <c r="K33" s="85"/>
      <c r="L33" s="79"/>
    </row>
    <row r="34" spans="1:12" x14ac:dyDescent="0.25">
      <c r="A34" s="152"/>
      <c r="B34" s="62" t="s">
        <v>91</v>
      </c>
      <c r="C34" s="89" t="s">
        <v>21</v>
      </c>
      <c r="D34" s="89">
        <v>1</v>
      </c>
      <c r="E34" s="89">
        <f>E32*D34</f>
        <v>6</v>
      </c>
      <c r="F34" s="85"/>
      <c r="G34" s="79"/>
      <c r="H34" s="85"/>
      <c r="I34" s="79"/>
      <c r="J34" s="85"/>
      <c r="K34" s="85"/>
      <c r="L34" s="79"/>
    </row>
    <row r="35" spans="1:12" x14ac:dyDescent="0.25">
      <c r="A35" s="151">
        <v>8</v>
      </c>
      <c r="B35" s="91" t="s">
        <v>92</v>
      </c>
      <c r="C35" s="90" t="s">
        <v>21</v>
      </c>
      <c r="D35" s="90"/>
      <c r="E35" s="90">
        <v>6</v>
      </c>
      <c r="F35" s="61"/>
      <c r="G35" s="90"/>
      <c r="H35" s="90"/>
      <c r="I35" s="90"/>
      <c r="J35" s="90"/>
      <c r="K35" s="90"/>
      <c r="L35" s="90"/>
    </row>
    <row r="36" spans="1:12" x14ac:dyDescent="0.25">
      <c r="A36" s="151"/>
      <c r="B36" s="62" t="s">
        <v>15</v>
      </c>
      <c r="C36" s="89" t="s">
        <v>16</v>
      </c>
      <c r="D36" s="89">
        <v>1</v>
      </c>
      <c r="E36" s="89">
        <f>E35*D36</f>
        <v>6</v>
      </c>
      <c r="F36" s="85"/>
      <c r="G36" s="79"/>
      <c r="H36" s="89"/>
      <c r="I36" s="79"/>
      <c r="J36" s="85"/>
      <c r="K36" s="85"/>
      <c r="L36" s="79"/>
    </row>
    <row r="37" spans="1:12" x14ac:dyDescent="0.25">
      <c r="A37" s="152"/>
      <c r="B37" s="62" t="s">
        <v>92</v>
      </c>
      <c r="C37" s="89" t="s">
        <v>21</v>
      </c>
      <c r="D37" s="89">
        <v>1</v>
      </c>
      <c r="E37" s="89">
        <f>E35*D37</f>
        <v>6</v>
      </c>
      <c r="F37" s="85"/>
      <c r="G37" s="79"/>
      <c r="H37" s="85"/>
      <c r="I37" s="79"/>
      <c r="J37" s="85"/>
      <c r="K37" s="85"/>
      <c r="L37" s="79"/>
    </row>
    <row r="38" spans="1:12" x14ac:dyDescent="0.25">
      <c r="A38" s="172" t="s">
        <v>49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2" ht="25.5" x14ac:dyDescent="0.25">
      <c r="A39" s="158">
        <v>1</v>
      </c>
      <c r="B39" s="60" t="s">
        <v>329</v>
      </c>
      <c r="C39" s="90" t="s">
        <v>21</v>
      </c>
      <c r="D39" s="90"/>
      <c r="E39" s="90">
        <v>1</v>
      </c>
      <c r="F39" s="61"/>
      <c r="G39" s="90"/>
      <c r="H39" s="90"/>
      <c r="I39" s="90"/>
      <c r="J39" s="90"/>
      <c r="K39" s="90"/>
      <c r="L39" s="90"/>
    </row>
    <row r="40" spans="1:12" x14ac:dyDescent="0.25">
      <c r="A40" s="159"/>
      <c r="B40" s="62" t="s">
        <v>15</v>
      </c>
      <c r="C40" s="89" t="s">
        <v>16</v>
      </c>
      <c r="D40" s="89">
        <v>1</v>
      </c>
      <c r="E40" s="89">
        <f>E39*D40</f>
        <v>1</v>
      </c>
      <c r="F40" s="79"/>
      <c r="G40" s="79"/>
      <c r="H40" s="85"/>
      <c r="I40" s="79"/>
      <c r="J40" s="79"/>
      <c r="K40" s="79"/>
      <c r="L40" s="79"/>
    </row>
    <row r="41" spans="1:12" ht="25.5" x14ac:dyDescent="0.25">
      <c r="A41" s="159"/>
      <c r="B41" s="64" t="s">
        <v>332</v>
      </c>
      <c r="C41" s="89" t="s">
        <v>21</v>
      </c>
      <c r="D41" s="89">
        <v>1</v>
      </c>
      <c r="E41" s="89">
        <f>E39*D41</f>
        <v>1</v>
      </c>
      <c r="F41" s="8"/>
      <c r="G41" s="8"/>
      <c r="H41" s="8"/>
      <c r="I41" s="8"/>
      <c r="J41" s="8"/>
      <c r="K41" s="8"/>
      <c r="L41" s="8"/>
    </row>
    <row r="42" spans="1:12" x14ac:dyDescent="0.25">
      <c r="A42" s="160"/>
      <c r="B42" s="62" t="s">
        <v>184</v>
      </c>
      <c r="C42" s="89" t="s">
        <v>21</v>
      </c>
      <c r="D42" s="89">
        <v>1</v>
      </c>
      <c r="E42" s="89">
        <f>E39*D42</f>
        <v>1</v>
      </c>
      <c r="F42" s="8"/>
      <c r="G42" s="8"/>
      <c r="H42" s="8"/>
      <c r="I42" s="8"/>
      <c r="J42" s="8"/>
      <c r="K42" s="8"/>
      <c r="L42" s="8"/>
    </row>
    <row r="43" spans="1:12" ht="25.5" x14ac:dyDescent="0.25">
      <c r="A43" s="158">
        <v>2</v>
      </c>
      <c r="B43" s="60" t="s">
        <v>330</v>
      </c>
      <c r="C43" s="90" t="s">
        <v>21</v>
      </c>
      <c r="D43" s="90"/>
      <c r="E43" s="90">
        <v>1</v>
      </c>
      <c r="F43" s="61"/>
      <c r="G43" s="90"/>
      <c r="H43" s="90"/>
      <c r="I43" s="90"/>
      <c r="J43" s="90"/>
      <c r="K43" s="90"/>
      <c r="L43" s="90"/>
    </row>
    <row r="44" spans="1:12" x14ac:dyDescent="0.25">
      <c r="A44" s="159"/>
      <c r="B44" s="62" t="s">
        <v>15</v>
      </c>
      <c r="C44" s="89" t="s">
        <v>16</v>
      </c>
      <c r="D44" s="89">
        <v>1</v>
      </c>
      <c r="E44" s="89">
        <f>E43*D44</f>
        <v>1</v>
      </c>
      <c r="F44" s="79"/>
      <c r="G44" s="79"/>
      <c r="H44" s="85"/>
      <c r="I44" s="79"/>
      <c r="J44" s="79"/>
      <c r="K44" s="79"/>
      <c r="L44" s="79"/>
    </row>
    <row r="45" spans="1:12" ht="25.5" x14ac:dyDescent="0.25">
      <c r="A45" s="159"/>
      <c r="B45" s="64" t="s">
        <v>331</v>
      </c>
      <c r="C45" s="89" t="s">
        <v>21</v>
      </c>
      <c r="D45" s="89">
        <v>1</v>
      </c>
      <c r="E45" s="89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60"/>
      <c r="B46" s="62" t="s">
        <v>184</v>
      </c>
      <c r="C46" s="89" t="s">
        <v>21</v>
      </c>
      <c r="D46" s="89">
        <v>1</v>
      </c>
      <c r="E46" s="89">
        <f>E43*D46</f>
        <v>1</v>
      </c>
      <c r="F46" s="8"/>
      <c r="G46" s="8"/>
      <c r="H46" s="8"/>
      <c r="I46" s="8"/>
      <c r="J46" s="8"/>
      <c r="K46" s="8"/>
      <c r="L46" s="8"/>
    </row>
    <row r="47" spans="1:12" x14ac:dyDescent="0.25">
      <c r="A47" s="158">
        <v>3</v>
      </c>
      <c r="B47" s="60" t="s">
        <v>185</v>
      </c>
      <c r="C47" s="90" t="s">
        <v>21</v>
      </c>
      <c r="D47" s="90"/>
      <c r="E47" s="90">
        <v>2</v>
      </c>
      <c r="F47" s="61"/>
      <c r="G47" s="90"/>
      <c r="H47" s="90"/>
      <c r="I47" s="90"/>
      <c r="J47" s="90"/>
      <c r="K47" s="90"/>
      <c r="L47" s="90"/>
    </row>
    <row r="48" spans="1:12" x14ac:dyDescent="0.25">
      <c r="A48" s="159"/>
      <c r="B48" s="62" t="s">
        <v>15</v>
      </c>
      <c r="C48" s="89" t="s">
        <v>16</v>
      </c>
      <c r="D48" s="89">
        <v>1</v>
      </c>
      <c r="E48" s="89">
        <f>E47*D48</f>
        <v>2</v>
      </c>
      <c r="F48" s="79"/>
      <c r="G48" s="79"/>
      <c r="H48" s="85"/>
      <c r="I48" s="79"/>
      <c r="J48" s="79"/>
      <c r="K48" s="79"/>
      <c r="L48" s="79"/>
    </row>
    <row r="49" spans="1:12" ht="25.5" x14ac:dyDescent="0.25">
      <c r="A49" s="160"/>
      <c r="B49" s="64" t="s">
        <v>186</v>
      </c>
      <c r="C49" s="89" t="s">
        <v>21</v>
      </c>
      <c r="D49" s="89">
        <v>1</v>
      </c>
      <c r="E49" s="89">
        <f>E47*D49</f>
        <v>2</v>
      </c>
      <c r="F49" s="8"/>
      <c r="G49" s="8"/>
      <c r="H49" s="8"/>
      <c r="I49" s="8"/>
      <c r="J49" s="8"/>
      <c r="K49" s="8"/>
      <c r="L49" s="8"/>
    </row>
    <row r="50" spans="1:12" x14ac:dyDescent="0.25">
      <c r="A50" s="150">
        <v>4</v>
      </c>
      <c r="B50" s="91" t="s">
        <v>183</v>
      </c>
      <c r="C50" s="90" t="s">
        <v>21</v>
      </c>
      <c r="D50" s="90"/>
      <c r="E50" s="90">
        <v>2</v>
      </c>
      <c r="F50" s="61"/>
      <c r="G50" s="90"/>
      <c r="H50" s="90"/>
      <c r="I50" s="90"/>
      <c r="J50" s="90"/>
      <c r="K50" s="90"/>
      <c r="L50" s="90"/>
    </row>
    <row r="51" spans="1:12" x14ac:dyDescent="0.25">
      <c r="A51" s="151"/>
      <c r="B51" s="62" t="s">
        <v>15</v>
      </c>
      <c r="C51" s="89" t="s">
        <v>16</v>
      </c>
      <c r="D51" s="89">
        <v>1</v>
      </c>
      <c r="E51" s="89">
        <f>E50*D51</f>
        <v>2</v>
      </c>
      <c r="F51" s="63"/>
      <c r="G51" s="89"/>
      <c r="H51" s="89"/>
      <c r="I51" s="89"/>
      <c r="J51" s="89"/>
      <c r="K51" s="89"/>
      <c r="L51" s="89"/>
    </row>
    <row r="52" spans="1:12" ht="25.5" x14ac:dyDescent="0.25">
      <c r="A52" s="151"/>
      <c r="B52" s="64" t="s">
        <v>74</v>
      </c>
      <c r="C52" s="89" t="s">
        <v>21</v>
      </c>
      <c r="D52" s="89">
        <v>1</v>
      </c>
      <c r="E52" s="89">
        <f>E51*D52</f>
        <v>2</v>
      </c>
      <c r="F52" s="63"/>
      <c r="G52" s="89"/>
      <c r="H52" s="89"/>
      <c r="I52" s="89"/>
      <c r="J52" s="89"/>
      <c r="K52" s="89"/>
      <c r="L52" s="89"/>
    </row>
    <row r="53" spans="1:12" x14ac:dyDescent="0.25">
      <c r="A53" s="152"/>
      <c r="B53" s="62" t="s">
        <v>17</v>
      </c>
      <c r="C53" s="89" t="s">
        <v>16</v>
      </c>
      <c r="D53" s="89">
        <v>1</v>
      </c>
      <c r="E53" s="89">
        <f>E52*D53</f>
        <v>2</v>
      </c>
      <c r="F53" s="63"/>
      <c r="G53" s="89"/>
      <c r="H53" s="89"/>
      <c r="I53" s="89"/>
      <c r="J53" s="89"/>
      <c r="K53" s="89"/>
      <c r="L53" s="89"/>
    </row>
    <row r="54" spans="1:12" x14ac:dyDescent="0.25">
      <c r="A54" s="151">
        <v>5</v>
      </c>
      <c r="B54" s="91" t="s">
        <v>65</v>
      </c>
      <c r="C54" s="90" t="s">
        <v>21</v>
      </c>
      <c r="D54" s="90"/>
      <c r="E54" s="90">
        <v>2</v>
      </c>
      <c r="F54" s="61"/>
      <c r="G54" s="90"/>
      <c r="H54" s="61"/>
      <c r="I54" s="61"/>
      <c r="J54" s="61"/>
      <c r="K54" s="61"/>
      <c r="L54" s="61"/>
    </row>
    <row r="55" spans="1:12" x14ac:dyDescent="0.25">
      <c r="A55" s="151"/>
      <c r="B55" s="62" t="s">
        <v>15</v>
      </c>
      <c r="C55" s="89" t="s">
        <v>16</v>
      </c>
      <c r="D55" s="89">
        <v>1</v>
      </c>
      <c r="E55" s="89">
        <f>E54*D55</f>
        <v>2</v>
      </c>
      <c r="F55" s="63"/>
      <c r="G55" s="89"/>
      <c r="H55" s="63"/>
      <c r="I55" s="63"/>
      <c r="J55" s="63"/>
      <c r="K55" s="63"/>
      <c r="L55" s="63"/>
    </row>
    <row r="56" spans="1:12" ht="25.5" x14ac:dyDescent="0.25">
      <c r="A56" s="151"/>
      <c r="B56" s="64" t="s">
        <v>75</v>
      </c>
      <c r="C56" s="89" t="s">
        <v>21</v>
      </c>
      <c r="D56" s="89">
        <v>1</v>
      </c>
      <c r="E56" s="89">
        <f>E55*D56</f>
        <v>2</v>
      </c>
      <c r="F56" s="63"/>
      <c r="G56" s="89"/>
      <c r="H56" s="63"/>
      <c r="I56" s="63"/>
      <c r="J56" s="63"/>
      <c r="K56" s="63"/>
      <c r="L56" s="63"/>
    </row>
    <row r="57" spans="1:12" x14ac:dyDescent="0.25">
      <c r="A57" s="152"/>
      <c r="B57" s="62" t="s">
        <v>17</v>
      </c>
      <c r="C57" s="89" t="s">
        <v>16</v>
      </c>
      <c r="D57" s="89">
        <v>1</v>
      </c>
      <c r="E57" s="89">
        <f>E56*D57</f>
        <v>2</v>
      </c>
      <c r="F57" s="63"/>
      <c r="G57" s="89"/>
      <c r="H57" s="63"/>
      <c r="I57" s="63"/>
      <c r="J57" s="63"/>
      <c r="K57" s="63"/>
      <c r="L57" s="63"/>
    </row>
    <row r="58" spans="1:12" x14ac:dyDescent="0.25">
      <c r="A58" s="150">
        <v>6</v>
      </c>
      <c r="B58" s="91" t="s">
        <v>182</v>
      </c>
      <c r="C58" s="90" t="s">
        <v>21</v>
      </c>
      <c r="D58" s="90"/>
      <c r="E58" s="90">
        <v>2</v>
      </c>
      <c r="F58" s="61"/>
      <c r="G58" s="90"/>
      <c r="H58" s="90"/>
      <c r="I58" s="90"/>
      <c r="J58" s="90"/>
      <c r="K58" s="90"/>
      <c r="L58" s="90"/>
    </row>
    <row r="59" spans="1:12" x14ac:dyDescent="0.25">
      <c r="A59" s="151"/>
      <c r="B59" s="62" t="s">
        <v>15</v>
      </c>
      <c r="C59" s="89" t="s">
        <v>16</v>
      </c>
      <c r="D59" s="89">
        <v>1</v>
      </c>
      <c r="E59" s="89">
        <f>E58*D59</f>
        <v>2</v>
      </c>
      <c r="F59" s="63"/>
      <c r="G59" s="89"/>
      <c r="H59" s="89"/>
      <c r="I59" s="89"/>
      <c r="J59" s="89"/>
      <c r="K59" s="89"/>
      <c r="L59" s="89"/>
    </row>
    <row r="60" spans="1:12" ht="25.5" x14ac:dyDescent="0.25">
      <c r="A60" s="151"/>
      <c r="B60" s="64" t="s">
        <v>76</v>
      </c>
      <c r="C60" s="89" t="s">
        <v>21</v>
      </c>
      <c r="D60" s="89">
        <v>1</v>
      </c>
      <c r="E60" s="89">
        <f>E58*D60</f>
        <v>2</v>
      </c>
      <c r="F60" s="63"/>
      <c r="G60" s="89"/>
      <c r="H60" s="89"/>
      <c r="I60" s="89"/>
      <c r="J60" s="89"/>
      <c r="K60" s="89"/>
      <c r="L60" s="89"/>
    </row>
    <row r="61" spans="1:12" x14ac:dyDescent="0.25">
      <c r="A61" s="152"/>
      <c r="B61" s="62" t="s">
        <v>17</v>
      </c>
      <c r="C61" s="89" t="s">
        <v>16</v>
      </c>
      <c r="D61" s="89">
        <v>5</v>
      </c>
      <c r="E61" s="89">
        <f>E58*D61</f>
        <v>10</v>
      </c>
      <c r="F61" s="63"/>
      <c r="G61" s="89"/>
      <c r="H61" s="89"/>
      <c r="I61" s="89"/>
      <c r="J61" s="89"/>
      <c r="K61" s="89"/>
      <c r="L61" s="89"/>
    </row>
    <row r="62" spans="1:12" x14ac:dyDescent="0.25">
      <c r="A62" s="150">
        <v>7</v>
      </c>
      <c r="B62" s="91" t="s">
        <v>180</v>
      </c>
      <c r="C62" s="90" t="s">
        <v>21</v>
      </c>
      <c r="D62" s="90"/>
      <c r="E62" s="90">
        <v>2</v>
      </c>
      <c r="F62" s="61"/>
      <c r="G62" s="90"/>
      <c r="H62" s="90"/>
      <c r="I62" s="90"/>
      <c r="J62" s="90"/>
      <c r="K62" s="90"/>
      <c r="L62" s="90"/>
    </row>
    <row r="63" spans="1:12" x14ac:dyDescent="0.25">
      <c r="A63" s="151"/>
      <c r="B63" s="62" t="s">
        <v>15</v>
      </c>
      <c r="C63" s="89" t="s">
        <v>16</v>
      </c>
      <c r="D63" s="89">
        <v>1</v>
      </c>
      <c r="E63" s="89">
        <f>E62*D63</f>
        <v>2</v>
      </c>
      <c r="F63" s="85"/>
      <c r="G63" s="79"/>
      <c r="H63" s="85"/>
      <c r="I63" s="79"/>
      <c r="J63" s="85"/>
      <c r="K63" s="85"/>
      <c r="L63" s="79"/>
    </row>
    <row r="64" spans="1:12" x14ac:dyDescent="0.25">
      <c r="A64" s="151"/>
      <c r="B64" s="62" t="s">
        <v>181</v>
      </c>
      <c r="C64" s="89" t="s">
        <v>21</v>
      </c>
      <c r="D64" s="89">
        <v>1</v>
      </c>
      <c r="E64" s="89">
        <f>E62*D64</f>
        <v>2</v>
      </c>
      <c r="F64" s="101"/>
      <c r="G64" s="102"/>
      <c r="H64" s="101"/>
      <c r="I64" s="102"/>
      <c r="J64" s="101"/>
      <c r="K64" s="101"/>
      <c r="L64" s="102"/>
    </row>
    <row r="65" spans="1:12" x14ac:dyDescent="0.25">
      <c r="A65" s="152"/>
      <c r="B65" s="62" t="s">
        <v>38</v>
      </c>
      <c r="C65" s="89" t="s">
        <v>16</v>
      </c>
      <c r="D65" s="89">
        <v>1</v>
      </c>
      <c r="E65" s="89">
        <f>E62*D65</f>
        <v>2</v>
      </c>
      <c r="F65" s="63"/>
      <c r="G65" s="79"/>
      <c r="H65" s="85"/>
      <c r="I65" s="79"/>
      <c r="J65" s="85"/>
      <c r="K65" s="85"/>
      <c r="L65" s="79"/>
    </row>
    <row r="66" spans="1:12" x14ac:dyDescent="0.25">
      <c r="A66" s="150">
        <v>8</v>
      </c>
      <c r="B66" s="60" t="s">
        <v>36</v>
      </c>
      <c r="C66" s="90" t="s">
        <v>21</v>
      </c>
      <c r="D66" s="90"/>
      <c r="E66" s="90">
        <v>15</v>
      </c>
      <c r="F66" s="61"/>
      <c r="G66" s="90"/>
      <c r="H66" s="90"/>
      <c r="I66" s="90"/>
      <c r="J66" s="90"/>
      <c r="K66" s="90"/>
      <c r="L66" s="90"/>
    </row>
    <row r="67" spans="1:12" x14ac:dyDescent="0.25">
      <c r="A67" s="151"/>
      <c r="B67" s="62" t="s">
        <v>15</v>
      </c>
      <c r="C67" s="89" t="s">
        <v>16</v>
      </c>
      <c r="D67" s="89">
        <v>1</v>
      </c>
      <c r="E67" s="89">
        <f>E66*D67</f>
        <v>15</v>
      </c>
      <c r="F67" s="78"/>
      <c r="G67" s="79"/>
      <c r="H67" s="85"/>
      <c r="I67" s="79"/>
      <c r="J67" s="78"/>
      <c r="K67" s="78"/>
      <c r="L67" s="79"/>
    </row>
    <row r="68" spans="1:12" x14ac:dyDescent="0.25">
      <c r="A68" s="152"/>
      <c r="B68" s="62" t="s">
        <v>37</v>
      </c>
      <c r="C68" s="89" t="s">
        <v>21</v>
      </c>
      <c r="D68" s="103">
        <v>1</v>
      </c>
      <c r="E68" s="89">
        <f>E66*D68</f>
        <v>15</v>
      </c>
      <c r="F68" s="78"/>
      <c r="G68" s="79"/>
      <c r="H68" s="78"/>
      <c r="I68" s="79"/>
      <c r="J68" s="78"/>
      <c r="K68" s="78"/>
      <c r="L68" s="79"/>
    </row>
    <row r="69" spans="1:12" x14ac:dyDescent="0.25">
      <c r="A69" s="3"/>
      <c r="B69" s="11" t="s">
        <v>7</v>
      </c>
      <c r="C69" s="12"/>
      <c r="D69" s="13"/>
      <c r="E69" s="14"/>
      <c r="F69" s="15"/>
      <c r="G69" s="15">
        <f>SUM(G9:G68)</f>
        <v>0</v>
      </c>
      <c r="H69" s="15"/>
      <c r="I69" s="15"/>
      <c r="J69" s="15"/>
      <c r="K69" s="15"/>
      <c r="L69" s="15">
        <f>SUM(L9:L68)</f>
        <v>0</v>
      </c>
    </row>
    <row r="70" spans="1:12" x14ac:dyDescent="0.25">
      <c r="A70" s="3"/>
      <c r="B70" s="6" t="s">
        <v>25</v>
      </c>
      <c r="C70" s="16">
        <v>0.05</v>
      </c>
      <c r="D70" s="13"/>
      <c r="E70" s="14"/>
      <c r="F70" s="15"/>
      <c r="G70" s="15"/>
      <c r="H70" s="15"/>
      <c r="I70" s="15"/>
      <c r="J70" s="15"/>
      <c r="K70" s="15"/>
      <c r="L70" s="7">
        <f>G69*C70</f>
        <v>0</v>
      </c>
    </row>
    <row r="71" spans="1:12" x14ac:dyDescent="0.25">
      <c r="A71" s="3"/>
      <c r="B71" s="17" t="s">
        <v>7</v>
      </c>
      <c r="C71" s="16"/>
      <c r="D71" s="13"/>
      <c r="E71" s="14"/>
      <c r="F71" s="15"/>
      <c r="G71" s="15"/>
      <c r="H71" s="15"/>
      <c r="I71" s="15"/>
      <c r="J71" s="15"/>
      <c r="K71" s="15"/>
      <c r="L71" s="7">
        <f>L70+L69</f>
        <v>0</v>
      </c>
    </row>
    <row r="72" spans="1:12" x14ac:dyDescent="0.25">
      <c r="A72" s="3"/>
      <c r="B72" s="18" t="s">
        <v>26</v>
      </c>
      <c r="C72" s="19">
        <v>0.1</v>
      </c>
      <c r="D72" s="13"/>
      <c r="E72" s="14"/>
      <c r="F72" s="15"/>
      <c r="G72" s="15"/>
      <c r="H72" s="15"/>
      <c r="I72" s="15"/>
      <c r="J72" s="15"/>
      <c r="K72" s="15"/>
      <c r="L72" s="7">
        <f>L71*C72</f>
        <v>0</v>
      </c>
    </row>
    <row r="73" spans="1:12" x14ac:dyDescent="0.25">
      <c r="A73" s="3"/>
      <c r="B73" s="17" t="s">
        <v>7</v>
      </c>
      <c r="C73" s="19"/>
      <c r="D73" s="13"/>
      <c r="E73" s="14"/>
      <c r="F73" s="15"/>
      <c r="G73" s="15"/>
      <c r="H73" s="15"/>
      <c r="I73" s="15"/>
      <c r="J73" s="15"/>
      <c r="K73" s="15"/>
      <c r="L73" s="7">
        <f>L72+L71</f>
        <v>0</v>
      </c>
    </row>
    <row r="74" spans="1:12" x14ac:dyDescent="0.25">
      <c r="A74" s="3"/>
      <c r="B74" s="20" t="s">
        <v>27</v>
      </c>
      <c r="C74" s="16">
        <v>0.08</v>
      </c>
      <c r="D74" s="6"/>
      <c r="E74" s="21"/>
      <c r="F74" s="20"/>
      <c r="G74" s="22"/>
      <c r="H74" s="22"/>
      <c r="I74" s="22"/>
      <c r="J74" s="31"/>
      <c r="K74" s="31"/>
      <c r="L74" s="32">
        <f>L73*C74</f>
        <v>0</v>
      </c>
    </row>
    <row r="75" spans="1:12" x14ac:dyDescent="0.25">
      <c r="A75" s="3"/>
      <c r="B75" s="17" t="s">
        <v>7</v>
      </c>
      <c r="C75" s="24"/>
      <c r="D75" s="24"/>
      <c r="E75" s="24"/>
      <c r="F75" s="24"/>
      <c r="G75" s="25"/>
      <c r="H75" s="25"/>
      <c r="I75" s="25"/>
      <c r="J75" s="25"/>
      <c r="K75" s="25"/>
      <c r="L75" s="8">
        <f>SUM(L73:L74)</f>
        <v>0</v>
      </c>
    </row>
    <row r="76" spans="1:12" x14ac:dyDescent="0.25">
      <c r="A76" s="3"/>
      <c r="B76" s="26" t="s">
        <v>28</v>
      </c>
      <c r="C76" s="27">
        <v>0.05</v>
      </c>
      <c r="D76" s="28"/>
      <c r="E76" s="28"/>
      <c r="F76" s="28"/>
      <c r="G76" s="28"/>
      <c r="H76" s="28"/>
      <c r="I76" s="28"/>
      <c r="J76" s="28"/>
      <c r="K76" s="28"/>
      <c r="L76" s="8">
        <f>L75*C76</f>
        <v>0</v>
      </c>
    </row>
    <row r="77" spans="1:12" x14ac:dyDescent="0.25">
      <c r="A77" s="3"/>
      <c r="B77" s="17" t="s">
        <v>7</v>
      </c>
      <c r="C77" s="29"/>
      <c r="D77" s="28"/>
      <c r="E77" s="28"/>
      <c r="F77" s="28"/>
      <c r="G77" s="28"/>
      <c r="H77" s="28"/>
      <c r="I77" s="28"/>
      <c r="J77" s="28"/>
      <c r="K77" s="28"/>
      <c r="L77" s="8">
        <f>SUM(L75:L76)</f>
        <v>0</v>
      </c>
    </row>
    <row r="78" spans="1:12" x14ac:dyDescent="0.25">
      <c r="A78" s="3"/>
      <c r="B78" s="26" t="s">
        <v>29</v>
      </c>
      <c r="C78" s="27">
        <v>0.18</v>
      </c>
      <c r="D78" s="28"/>
      <c r="E78" s="28"/>
      <c r="F78" s="28"/>
      <c r="G78" s="28"/>
      <c r="H78" s="28"/>
      <c r="I78" s="28"/>
      <c r="J78" s="28"/>
      <c r="K78" s="28"/>
      <c r="L78" s="8">
        <f>L77*C78</f>
        <v>0</v>
      </c>
    </row>
    <row r="79" spans="1:12" x14ac:dyDescent="0.25">
      <c r="A79" s="3"/>
      <c r="B79" s="28" t="s">
        <v>30</v>
      </c>
      <c r="C79" s="28"/>
      <c r="D79" s="28"/>
      <c r="E79" s="28"/>
      <c r="F79" s="28"/>
      <c r="G79" s="28"/>
      <c r="H79" s="28"/>
      <c r="I79" s="28"/>
      <c r="J79" s="28"/>
      <c r="K79" s="28"/>
      <c r="L79" s="30">
        <f>L78+L77</f>
        <v>0</v>
      </c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</sheetData>
  <mergeCells count="28">
    <mergeCell ref="A62:A65"/>
    <mergeCell ref="A66:A68"/>
    <mergeCell ref="A38:L38"/>
    <mergeCell ref="A50:A53"/>
    <mergeCell ref="A54:A57"/>
    <mergeCell ref="A39:A42"/>
    <mergeCell ref="A47:A49"/>
    <mergeCell ref="H6:I6"/>
    <mergeCell ref="J6:K6"/>
    <mergeCell ref="L6:L7"/>
    <mergeCell ref="A9:L9"/>
    <mergeCell ref="A58:A61"/>
    <mergeCell ref="A10:A13"/>
    <mergeCell ref="A14:A17"/>
    <mergeCell ref="A18:A21"/>
    <mergeCell ref="A22:A25"/>
    <mergeCell ref="A26:A28"/>
    <mergeCell ref="A29:A31"/>
    <mergeCell ref="A32:A34"/>
    <mergeCell ref="A35:A37"/>
    <mergeCell ref="A43:A46"/>
    <mergeCell ref="B2:E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38"/>
  <sheetViews>
    <sheetView topLeftCell="A2" workbookViewId="0">
      <selection activeCell="F10" sqref="F10:L59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2"/>
    <col min="4" max="4" width="10.42578125" style="52" customWidth="1"/>
    <col min="5" max="11" width="9.140625" style="52"/>
    <col min="12" max="12" width="18.42578125" style="52" customWidth="1"/>
    <col min="13" max="16384" width="9.140625" style="9"/>
  </cols>
  <sheetData>
    <row r="2" spans="1:12" ht="69" customHeight="1" x14ac:dyDescent="0.25">
      <c r="B2" s="145" t="s">
        <v>357</v>
      </c>
      <c r="C2" s="145"/>
      <c r="D2" s="145"/>
    </row>
    <row r="4" spans="1:12" x14ac:dyDescent="0.25">
      <c r="D4" s="176" t="s">
        <v>12</v>
      </c>
      <c r="E4" s="176"/>
      <c r="F4" s="176"/>
    </row>
    <row r="6" spans="1:12" ht="50.25" customHeight="1" x14ac:dyDescent="0.25">
      <c r="A6" s="166" t="s">
        <v>9</v>
      </c>
      <c r="B6" s="155" t="s">
        <v>0</v>
      </c>
      <c r="C6" s="155" t="s">
        <v>1</v>
      </c>
      <c r="D6" s="164" t="s">
        <v>2</v>
      </c>
      <c r="E6" s="165"/>
      <c r="F6" s="164" t="s">
        <v>5</v>
      </c>
      <c r="G6" s="165"/>
      <c r="H6" s="164" t="s">
        <v>8</v>
      </c>
      <c r="I6" s="165"/>
      <c r="J6" s="162" t="s">
        <v>10</v>
      </c>
      <c r="K6" s="163"/>
      <c r="L6" s="155" t="s">
        <v>7</v>
      </c>
    </row>
    <row r="7" spans="1:12" ht="80.25" customHeight="1" x14ac:dyDescent="0.25">
      <c r="A7" s="166"/>
      <c r="B7" s="157"/>
      <c r="C7" s="15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57"/>
    </row>
    <row r="8" spans="1:12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</row>
    <row r="9" spans="1:12" x14ac:dyDescent="0.25">
      <c r="A9" s="172" t="s">
        <v>39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x14ac:dyDescent="0.25">
      <c r="A10" s="185">
        <v>1</v>
      </c>
      <c r="B10" s="91" t="s">
        <v>61</v>
      </c>
      <c r="C10" s="90" t="s">
        <v>31</v>
      </c>
      <c r="D10" s="90"/>
      <c r="E10" s="90">
        <v>2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86"/>
      <c r="B11" s="62" t="s">
        <v>50</v>
      </c>
      <c r="C11" s="89" t="s">
        <v>16</v>
      </c>
      <c r="D11" s="89"/>
      <c r="E11" s="89">
        <v>2</v>
      </c>
      <c r="F11" s="104"/>
      <c r="G11" s="104"/>
      <c r="H11" s="104"/>
      <c r="I11" s="104"/>
      <c r="J11" s="104"/>
      <c r="K11" s="104"/>
      <c r="L11" s="104"/>
    </row>
    <row r="12" spans="1:12" x14ac:dyDescent="0.25">
      <c r="A12" s="187"/>
      <c r="B12" s="62" t="s">
        <v>62</v>
      </c>
      <c r="C12" s="89" t="s">
        <v>21</v>
      </c>
      <c r="D12" s="89">
        <v>1</v>
      </c>
      <c r="E12" s="89">
        <f>D12*E10</f>
        <v>2</v>
      </c>
      <c r="F12" s="104"/>
      <c r="G12" s="63"/>
      <c r="H12" s="63"/>
      <c r="I12" s="63"/>
      <c r="J12" s="63"/>
      <c r="K12" s="63"/>
      <c r="L12" s="63"/>
    </row>
    <row r="13" spans="1:12" x14ac:dyDescent="0.25">
      <c r="A13" s="185">
        <v>2</v>
      </c>
      <c r="B13" s="91" t="s">
        <v>66</v>
      </c>
      <c r="C13" s="90" t="s">
        <v>31</v>
      </c>
      <c r="D13" s="90"/>
      <c r="E13" s="90">
        <v>2</v>
      </c>
      <c r="F13" s="61"/>
      <c r="G13" s="61"/>
      <c r="H13" s="61"/>
      <c r="I13" s="61"/>
      <c r="J13" s="61"/>
      <c r="K13" s="61"/>
      <c r="L13" s="61"/>
    </row>
    <row r="14" spans="1:12" x14ac:dyDescent="0.25">
      <c r="A14" s="186"/>
      <c r="B14" s="62" t="s">
        <v>405</v>
      </c>
      <c r="C14" s="89" t="s">
        <v>16</v>
      </c>
      <c r="D14" s="89">
        <v>1</v>
      </c>
      <c r="E14" s="89">
        <f>E13*D14</f>
        <v>2</v>
      </c>
      <c r="F14" s="104"/>
      <c r="G14" s="104"/>
      <c r="H14" s="104"/>
      <c r="I14" s="104"/>
      <c r="J14" s="104"/>
      <c r="K14" s="104"/>
      <c r="L14" s="104"/>
    </row>
    <row r="15" spans="1:12" x14ac:dyDescent="0.25">
      <c r="A15" s="186"/>
      <c r="B15" s="62" t="s">
        <v>406</v>
      </c>
      <c r="C15" s="89" t="s">
        <v>21</v>
      </c>
      <c r="D15" s="89">
        <v>1</v>
      </c>
      <c r="E15" s="89">
        <f>E13*D15</f>
        <v>2</v>
      </c>
      <c r="F15" s="104"/>
      <c r="G15" s="104"/>
      <c r="H15" s="104"/>
      <c r="I15" s="104"/>
      <c r="J15" s="104"/>
      <c r="K15" s="104"/>
      <c r="L15" s="104"/>
    </row>
    <row r="16" spans="1:12" ht="25.5" x14ac:dyDescent="0.25">
      <c r="A16" s="150">
        <v>3</v>
      </c>
      <c r="B16" s="60" t="s">
        <v>54</v>
      </c>
      <c r="C16" s="90" t="s">
        <v>19</v>
      </c>
      <c r="D16" s="90"/>
      <c r="E16" s="90">
        <v>800</v>
      </c>
      <c r="F16" s="90"/>
      <c r="G16" s="90"/>
      <c r="H16" s="90"/>
      <c r="I16" s="90"/>
      <c r="J16" s="90"/>
      <c r="K16" s="90"/>
      <c r="L16" s="90"/>
    </row>
    <row r="17" spans="1:12" x14ac:dyDescent="0.25">
      <c r="A17" s="151"/>
      <c r="B17" s="62" t="s">
        <v>15</v>
      </c>
      <c r="C17" s="89" t="s">
        <v>16</v>
      </c>
      <c r="D17" s="89">
        <v>1</v>
      </c>
      <c r="E17" s="89">
        <f>D17*E16</f>
        <v>800</v>
      </c>
      <c r="F17" s="89"/>
      <c r="G17" s="89"/>
      <c r="H17" s="89"/>
      <c r="I17" s="89"/>
      <c r="J17" s="89"/>
      <c r="K17" s="89"/>
      <c r="L17" s="89"/>
    </row>
    <row r="18" spans="1:12" x14ac:dyDescent="0.25">
      <c r="A18" s="151"/>
      <c r="B18" s="62" t="s">
        <v>55</v>
      </c>
      <c r="C18" s="89" t="s">
        <v>19</v>
      </c>
      <c r="D18" s="89">
        <v>1</v>
      </c>
      <c r="E18" s="89">
        <f>D18*E16</f>
        <v>800</v>
      </c>
      <c r="F18" s="63"/>
      <c r="G18" s="89"/>
      <c r="H18" s="89"/>
      <c r="I18" s="89"/>
      <c r="J18" s="89"/>
      <c r="K18" s="89"/>
      <c r="L18" s="89"/>
    </row>
    <row r="19" spans="1:12" ht="25.5" x14ac:dyDescent="0.25">
      <c r="A19" s="151"/>
      <c r="B19" s="64" t="s">
        <v>407</v>
      </c>
      <c r="C19" s="89" t="s">
        <v>19</v>
      </c>
      <c r="D19" s="89">
        <v>1</v>
      </c>
      <c r="E19" s="89">
        <f>E16*D19</f>
        <v>800</v>
      </c>
      <c r="F19" s="63"/>
      <c r="G19" s="89"/>
      <c r="H19" s="89"/>
      <c r="I19" s="89"/>
      <c r="J19" s="89"/>
      <c r="K19" s="89"/>
      <c r="L19" s="89"/>
    </row>
    <row r="20" spans="1:12" x14ac:dyDescent="0.25">
      <c r="A20" s="152"/>
      <c r="B20" s="62" t="s">
        <v>17</v>
      </c>
      <c r="C20" s="89" t="s">
        <v>16</v>
      </c>
      <c r="D20" s="89">
        <v>0.1</v>
      </c>
      <c r="E20" s="89">
        <f>D20*E16</f>
        <v>80</v>
      </c>
      <c r="F20" s="63"/>
      <c r="G20" s="89"/>
      <c r="H20" s="89"/>
      <c r="I20" s="89"/>
      <c r="J20" s="89"/>
      <c r="K20" s="89"/>
      <c r="L20" s="89"/>
    </row>
    <row r="21" spans="1:12" ht="25.5" x14ac:dyDescent="0.25">
      <c r="A21" s="150">
        <v>4</v>
      </c>
      <c r="B21" s="60" t="s">
        <v>68</v>
      </c>
      <c r="C21" s="90" t="s">
        <v>19</v>
      </c>
      <c r="D21" s="90"/>
      <c r="E21" s="90">
        <v>80</v>
      </c>
      <c r="F21" s="61"/>
      <c r="G21" s="61"/>
      <c r="H21" s="61"/>
      <c r="I21" s="61"/>
      <c r="J21" s="61"/>
      <c r="K21" s="61"/>
      <c r="L21" s="61"/>
    </row>
    <row r="22" spans="1:12" x14ac:dyDescent="0.25">
      <c r="A22" s="151"/>
      <c r="B22" s="62" t="s">
        <v>15</v>
      </c>
      <c r="C22" s="89" t="s">
        <v>16</v>
      </c>
      <c r="D22" s="89">
        <v>1</v>
      </c>
      <c r="E22" s="89">
        <f>D22*E21</f>
        <v>80</v>
      </c>
      <c r="F22" s="63"/>
      <c r="G22" s="63"/>
      <c r="H22" s="89"/>
      <c r="I22" s="81"/>
      <c r="J22" s="63"/>
      <c r="K22" s="63"/>
      <c r="L22" s="81"/>
    </row>
    <row r="23" spans="1:12" x14ac:dyDescent="0.25">
      <c r="A23" s="151"/>
      <c r="B23" s="62" t="s">
        <v>69</v>
      </c>
      <c r="C23" s="89" t="s">
        <v>19</v>
      </c>
      <c r="D23" s="89">
        <v>1</v>
      </c>
      <c r="E23" s="89">
        <f>D23*E21</f>
        <v>80</v>
      </c>
      <c r="F23" s="63"/>
      <c r="G23" s="63"/>
      <c r="H23" s="63"/>
      <c r="I23" s="63"/>
      <c r="J23" s="63"/>
      <c r="K23" s="63"/>
      <c r="L23" s="81"/>
    </row>
    <row r="24" spans="1:12" ht="25.5" x14ac:dyDescent="0.25">
      <c r="A24" s="151"/>
      <c r="B24" s="64" t="s">
        <v>407</v>
      </c>
      <c r="C24" s="89" t="s">
        <v>19</v>
      </c>
      <c r="D24" s="89">
        <v>1</v>
      </c>
      <c r="E24" s="89">
        <f>E21*D24</f>
        <v>80</v>
      </c>
      <c r="F24" s="63"/>
      <c r="G24" s="89"/>
      <c r="H24" s="89"/>
      <c r="I24" s="89"/>
      <c r="J24" s="89"/>
      <c r="K24" s="89"/>
      <c r="L24" s="89"/>
    </row>
    <row r="25" spans="1:12" x14ac:dyDescent="0.25">
      <c r="A25" s="152"/>
      <c r="B25" s="62" t="s">
        <v>17</v>
      </c>
      <c r="C25" s="89" t="s">
        <v>16</v>
      </c>
      <c r="D25" s="89">
        <v>0.1</v>
      </c>
      <c r="E25" s="89">
        <f>D25*E21</f>
        <v>8</v>
      </c>
      <c r="F25" s="63"/>
      <c r="G25" s="63"/>
      <c r="H25" s="63"/>
      <c r="I25" s="63"/>
      <c r="J25" s="63"/>
      <c r="K25" s="63"/>
      <c r="L25" s="81"/>
    </row>
    <row r="26" spans="1:12" ht="25.5" x14ac:dyDescent="0.25">
      <c r="A26" s="150">
        <v>5</v>
      </c>
      <c r="B26" s="60" t="s">
        <v>77</v>
      </c>
      <c r="C26" s="90" t="s">
        <v>19</v>
      </c>
      <c r="D26" s="90"/>
      <c r="E26" s="90">
        <v>80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51"/>
      <c r="B27" s="62" t="s">
        <v>15</v>
      </c>
      <c r="C27" s="89" t="s">
        <v>16</v>
      </c>
      <c r="D27" s="89">
        <v>1</v>
      </c>
      <c r="E27" s="89">
        <f>D27*E26</f>
        <v>80</v>
      </c>
      <c r="F27" s="63"/>
      <c r="G27" s="63"/>
      <c r="H27" s="89"/>
      <c r="I27" s="81"/>
      <c r="J27" s="63"/>
      <c r="K27" s="63"/>
      <c r="L27" s="81"/>
    </row>
    <row r="28" spans="1:12" x14ac:dyDescent="0.25">
      <c r="A28" s="151"/>
      <c r="B28" s="62" t="s">
        <v>69</v>
      </c>
      <c r="C28" s="89" t="s">
        <v>19</v>
      </c>
      <c r="D28" s="89">
        <v>1</v>
      </c>
      <c r="E28" s="89">
        <f>D28*E26</f>
        <v>80</v>
      </c>
      <c r="F28" s="63"/>
      <c r="G28" s="63"/>
      <c r="H28" s="63"/>
      <c r="I28" s="63"/>
      <c r="J28" s="63"/>
      <c r="K28" s="63"/>
      <c r="L28" s="81"/>
    </row>
    <row r="29" spans="1:12" ht="25.5" x14ac:dyDescent="0.25">
      <c r="A29" s="151"/>
      <c r="B29" s="64" t="s">
        <v>407</v>
      </c>
      <c r="C29" s="89" t="s">
        <v>19</v>
      </c>
      <c r="D29" s="89">
        <v>1</v>
      </c>
      <c r="E29" s="89">
        <f>E26*D29</f>
        <v>80</v>
      </c>
      <c r="F29" s="63"/>
      <c r="G29" s="89"/>
      <c r="H29" s="89"/>
      <c r="I29" s="89"/>
      <c r="J29" s="89"/>
      <c r="K29" s="89"/>
      <c r="L29" s="89"/>
    </row>
    <row r="30" spans="1:12" x14ac:dyDescent="0.25">
      <c r="A30" s="152"/>
      <c r="B30" s="62" t="s">
        <v>17</v>
      </c>
      <c r="C30" s="89" t="s">
        <v>16</v>
      </c>
      <c r="D30" s="89">
        <v>0.1</v>
      </c>
      <c r="E30" s="89">
        <f>D30*E26</f>
        <v>8</v>
      </c>
      <c r="F30" s="63"/>
      <c r="G30" s="63"/>
      <c r="H30" s="63"/>
      <c r="I30" s="63"/>
      <c r="J30" s="63"/>
      <c r="K30" s="63"/>
      <c r="L30" s="81"/>
    </row>
    <row r="31" spans="1:12" x14ac:dyDescent="0.25">
      <c r="A31" s="150">
        <v>6</v>
      </c>
      <c r="B31" s="105" t="s">
        <v>187</v>
      </c>
      <c r="C31" s="106" t="s">
        <v>21</v>
      </c>
      <c r="D31" s="6"/>
      <c r="E31" s="107">
        <v>4</v>
      </c>
      <c r="F31" s="6"/>
      <c r="G31" s="108"/>
      <c r="H31" s="109"/>
      <c r="I31" s="6"/>
      <c r="J31" s="109"/>
      <c r="K31" s="6"/>
      <c r="L31" s="108"/>
    </row>
    <row r="32" spans="1:12" x14ac:dyDescent="0.25">
      <c r="A32" s="151"/>
      <c r="B32" s="110" t="s">
        <v>52</v>
      </c>
      <c r="C32" s="111" t="s">
        <v>16</v>
      </c>
      <c r="D32" s="67">
        <v>1</v>
      </c>
      <c r="E32" s="112">
        <f>D32*E31</f>
        <v>4</v>
      </c>
      <c r="F32" s="67"/>
      <c r="G32" s="113"/>
      <c r="H32" s="7"/>
      <c r="I32" s="67"/>
      <c r="J32" s="7"/>
      <c r="K32" s="67"/>
      <c r="L32" s="113"/>
    </row>
    <row r="33" spans="1:12" x14ac:dyDescent="0.25">
      <c r="A33" s="151"/>
      <c r="B33" s="114" t="s">
        <v>188</v>
      </c>
      <c r="C33" s="115" t="s">
        <v>21</v>
      </c>
      <c r="D33" s="67">
        <v>1</v>
      </c>
      <c r="E33" s="8">
        <f>D33*E31</f>
        <v>4</v>
      </c>
      <c r="F33" s="67"/>
      <c r="G33" s="113"/>
      <c r="H33" s="7"/>
      <c r="I33" s="67"/>
      <c r="J33" s="7"/>
      <c r="K33" s="67"/>
      <c r="L33" s="113"/>
    </row>
    <row r="34" spans="1:12" x14ac:dyDescent="0.25">
      <c r="A34" s="152"/>
      <c r="B34" s="83" t="s">
        <v>38</v>
      </c>
      <c r="C34" s="111" t="s">
        <v>16</v>
      </c>
      <c r="D34" s="67">
        <v>0.5</v>
      </c>
      <c r="E34" s="89">
        <f>D34*E31</f>
        <v>2</v>
      </c>
      <c r="F34" s="63"/>
      <c r="G34" s="63"/>
      <c r="H34" s="63"/>
      <c r="I34" s="63"/>
      <c r="J34" s="63"/>
      <c r="K34" s="63"/>
      <c r="L34" s="81"/>
    </row>
    <row r="35" spans="1:12" x14ac:dyDescent="0.25">
      <c r="A35" s="150">
        <v>7</v>
      </c>
      <c r="B35" s="105" t="s">
        <v>189</v>
      </c>
      <c r="C35" s="106" t="s">
        <v>21</v>
      </c>
      <c r="D35" s="6"/>
      <c r="E35" s="107">
        <v>4</v>
      </c>
      <c r="F35" s="6"/>
      <c r="G35" s="108"/>
      <c r="H35" s="109"/>
      <c r="I35" s="6"/>
      <c r="J35" s="109"/>
      <c r="K35" s="6"/>
      <c r="L35" s="108"/>
    </row>
    <row r="36" spans="1:12" x14ac:dyDescent="0.25">
      <c r="A36" s="151"/>
      <c r="B36" s="110" t="s">
        <v>52</v>
      </c>
      <c r="C36" s="111" t="s">
        <v>16</v>
      </c>
      <c r="D36" s="67">
        <v>1</v>
      </c>
      <c r="E36" s="112">
        <f>D36*E35</f>
        <v>4</v>
      </c>
      <c r="F36" s="67"/>
      <c r="G36" s="113"/>
      <c r="H36" s="7"/>
      <c r="I36" s="67"/>
      <c r="J36" s="7"/>
      <c r="K36" s="67"/>
      <c r="L36" s="113"/>
    </row>
    <row r="37" spans="1:12" x14ac:dyDescent="0.25">
      <c r="A37" s="151"/>
      <c r="B37" s="114" t="s">
        <v>335</v>
      </c>
      <c r="C37" s="115" t="s">
        <v>21</v>
      </c>
      <c r="D37" s="67">
        <v>1</v>
      </c>
      <c r="E37" s="8">
        <f>D37*E35</f>
        <v>4</v>
      </c>
      <c r="F37" s="67"/>
      <c r="G37" s="113"/>
      <c r="H37" s="7"/>
      <c r="I37" s="67"/>
      <c r="J37" s="7"/>
      <c r="K37" s="67"/>
      <c r="L37" s="113"/>
    </row>
    <row r="38" spans="1:12" x14ac:dyDescent="0.25">
      <c r="A38" s="152"/>
      <c r="B38" s="83" t="s">
        <v>38</v>
      </c>
      <c r="C38" s="111" t="s">
        <v>16</v>
      </c>
      <c r="D38" s="67">
        <v>0.5</v>
      </c>
      <c r="E38" s="89">
        <f>D38*E35</f>
        <v>2</v>
      </c>
      <c r="F38" s="63"/>
      <c r="G38" s="63"/>
      <c r="H38" s="63"/>
      <c r="I38" s="63"/>
      <c r="J38" s="63"/>
      <c r="K38" s="63"/>
      <c r="L38" s="81"/>
    </row>
    <row r="39" spans="1:12" x14ac:dyDescent="0.25">
      <c r="A39" s="150">
        <v>8</v>
      </c>
      <c r="B39" s="105" t="s">
        <v>333</v>
      </c>
      <c r="C39" s="106" t="s">
        <v>21</v>
      </c>
      <c r="D39" s="6"/>
      <c r="E39" s="107">
        <v>6</v>
      </c>
      <c r="F39" s="6"/>
      <c r="G39" s="108"/>
      <c r="H39" s="109"/>
      <c r="I39" s="6"/>
      <c r="J39" s="109"/>
      <c r="K39" s="6"/>
      <c r="L39" s="108"/>
    </row>
    <row r="40" spans="1:12" x14ac:dyDescent="0.25">
      <c r="A40" s="151"/>
      <c r="B40" s="110" t="s">
        <v>52</v>
      </c>
      <c r="C40" s="111" t="s">
        <v>16</v>
      </c>
      <c r="D40" s="67">
        <v>1</v>
      </c>
      <c r="E40" s="112">
        <f>D40*E39</f>
        <v>6</v>
      </c>
      <c r="F40" s="67"/>
      <c r="G40" s="113"/>
      <c r="H40" s="7"/>
      <c r="I40" s="67"/>
      <c r="J40" s="7"/>
      <c r="K40" s="67"/>
      <c r="L40" s="113"/>
    </row>
    <row r="41" spans="1:12" x14ac:dyDescent="0.25">
      <c r="A41" s="151"/>
      <c r="B41" s="114" t="s">
        <v>334</v>
      </c>
      <c r="C41" s="115" t="s">
        <v>21</v>
      </c>
      <c r="D41" s="67">
        <v>1</v>
      </c>
      <c r="E41" s="8">
        <f>D41*E39</f>
        <v>6</v>
      </c>
      <c r="F41" s="67"/>
      <c r="G41" s="113"/>
      <c r="H41" s="7"/>
      <c r="I41" s="67"/>
      <c r="J41" s="7"/>
      <c r="K41" s="67"/>
      <c r="L41" s="113"/>
    </row>
    <row r="42" spans="1:12" x14ac:dyDescent="0.25">
      <c r="A42" s="152"/>
      <c r="B42" s="83" t="s">
        <v>38</v>
      </c>
      <c r="C42" s="111" t="s">
        <v>16</v>
      </c>
      <c r="D42" s="67">
        <v>0.5</v>
      </c>
      <c r="E42" s="89">
        <f>D42*E39</f>
        <v>3</v>
      </c>
      <c r="F42" s="63"/>
      <c r="G42" s="63"/>
      <c r="H42" s="63"/>
      <c r="I42" s="63"/>
      <c r="J42" s="63"/>
      <c r="K42" s="63"/>
      <c r="L42" s="81"/>
    </row>
    <row r="43" spans="1:12" x14ac:dyDescent="0.25">
      <c r="A43" s="150">
        <v>9</v>
      </c>
      <c r="B43" s="99" t="s">
        <v>190</v>
      </c>
      <c r="C43" s="92" t="s">
        <v>21</v>
      </c>
      <c r="D43" s="90"/>
      <c r="E43" s="90">
        <v>42</v>
      </c>
      <c r="F43" s="61"/>
      <c r="G43" s="90"/>
      <c r="H43" s="90"/>
      <c r="I43" s="90"/>
      <c r="J43" s="90"/>
      <c r="K43" s="90"/>
      <c r="L43" s="90"/>
    </row>
    <row r="44" spans="1:12" x14ac:dyDescent="0.25">
      <c r="A44" s="151"/>
      <c r="B44" s="62" t="s">
        <v>15</v>
      </c>
      <c r="C44" s="89" t="s">
        <v>16</v>
      </c>
      <c r="D44" s="89">
        <v>1</v>
      </c>
      <c r="E44" s="89">
        <f>D44*E43</f>
        <v>42</v>
      </c>
      <c r="F44" s="89"/>
      <c r="G44" s="89"/>
      <c r="H44" s="7"/>
      <c r="I44" s="89"/>
      <c r="J44" s="89"/>
      <c r="K44" s="89"/>
      <c r="L44" s="89"/>
    </row>
    <row r="45" spans="1:12" x14ac:dyDescent="0.25">
      <c r="A45" s="151"/>
      <c r="B45" s="62" t="s">
        <v>40</v>
      </c>
      <c r="C45" s="89" t="s">
        <v>16</v>
      </c>
      <c r="D45" s="89">
        <v>1.2999999999999999E-2</v>
      </c>
      <c r="E45" s="89">
        <f>D45*E43</f>
        <v>0.54599999999999993</v>
      </c>
      <c r="F45" s="89"/>
      <c r="G45" s="89"/>
      <c r="H45" s="89"/>
      <c r="I45" s="89"/>
      <c r="J45" s="89"/>
      <c r="K45" s="89"/>
      <c r="L45" s="89"/>
    </row>
    <row r="46" spans="1:12" x14ac:dyDescent="0.25">
      <c r="A46" s="151"/>
      <c r="B46" s="62" t="s">
        <v>191</v>
      </c>
      <c r="C46" s="89" t="s">
        <v>21</v>
      </c>
      <c r="D46" s="89">
        <v>1</v>
      </c>
      <c r="E46" s="89">
        <f>D46*E43</f>
        <v>42</v>
      </c>
      <c r="F46" s="63"/>
      <c r="G46" s="89"/>
      <c r="H46" s="89"/>
      <c r="I46" s="89"/>
      <c r="J46" s="89"/>
      <c r="K46" s="89"/>
      <c r="L46" s="89"/>
    </row>
    <row r="47" spans="1:12" x14ac:dyDescent="0.25">
      <c r="A47" s="152"/>
      <c r="B47" s="62" t="s">
        <v>17</v>
      </c>
      <c r="C47" s="89" t="s">
        <v>16</v>
      </c>
      <c r="D47" s="67">
        <v>0.5</v>
      </c>
      <c r="E47" s="89">
        <f>D47*E43</f>
        <v>21</v>
      </c>
      <c r="F47" s="63"/>
      <c r="G47" s="89"/>
      <c r="H47" s="89"/>
      <c r="I47" s="89"/>
      <c r="J47" s="89"/>
      <c r="K47" s="89"/>
      <c r="L47" s="89"/>
    </row>
    <row r="48" spans="1:12" ht="25.5" x14ac:dyDescent="0.25">
      <c r="A48" s="150">
        <v>10</v>
      </c>
      <c r="B48" s="96" t="s">
        <v>192</v>
      </c>
      <c r="C48" s="92" t="s">
        <v>21</v>
      </c>
      <c r="D48" s="90"/>
      <c r="E48" s="90">
        <v>77</v>
      </c>
      <c r="F48" s="61"/>
      <c r="G48" s="90"/>
      <c r="H48" s="90"/>
      <c r="I48" s="90"/>
      <c r="J48" s="90"/>
      <c r="K48" s="90"/>
      <c r="L48" s="90"/>
    </row>
    <row r="49" spans="1:12" x14ac:dyDescent="0.25">
      <c r="A49" s="151"/>
      <c r="B49" s="62" t="s">
        <v>15</v>
      </c>
      <c r="C49" s="89" t="s">
        <v>16</v>
      </c>
      <c r="D49" s="89">
        <v>1</v>
      </c>
      <c r="E49" s="89">
        <f>D49*E48</f>
        <v>77</v>
      </c>
      <c r="F49" s="89"/>
      <c r="G49" s="89"/>
      <c r="H49" s="89"/>
      <c r="I49" s="89"/>
      <c r="J49" s="89"/>
      <c r="K49" s="89"/>
      <c r="L49" s="89"/>
    </row>
    <row r="50" spans="1:12" ht="25.5" x14ac:dyDescent="0.25">
      <c r="A50" s="151"/>
      <c r="B50" s="64" t="s">
        <v>193</v>
      </c>
      <c r="C50" s="89" t="s">
        <v>21</v>
      </c>
      <c r="D50" s="89">
        <v>1</v>
      </c>
      <c r="E50" s="89">
        <f>D50*E48</f>
        <v>77</v>
      </c>
      <c r="F50" s="63"/>
      <c r="G50" s="89"/>
      <c r="H50" s="89"/>
      <c r="I50" s="89"/>
      <c r="J50" s="89"/>
      <c r="K50" s="89"/>
      <c r="L50" s="89"/>
    </row>
    <row r="51" spans="1:12" x14ac:dyDescent="0.25">
      <c r="A51" s="152"/>
      <c r="B51" s="62" t="s">
        <v>17</v>
      </c>
      <c r="C51" s="89" t="s">
        <v>16</v>
      </c>
      <c r="D51" s="67">
        <v>0.5</v>
      </c>
      <c r="E51" s="89">
        <f>D51*E48</f>
        <v>38.5</v>
      </c>
      <c r="F51" s="63"/>
      <c r="G51" s="89"/>
      <c r="H51" s="89"/>
      <c r="I51" s="89"/>
      <c r="J51" s="89"/>
      <c r="K51" s="89"/>
      <c r="L51" s="89"/>
    </row>
    <row r="52" spans="1:12" ht="25.5" x14ac:dyDescent="0.25">
      <c r="A52" s="150">
        <v>11</v>
      </c>
      <c r="B52" s="60" t="s">
        <v>194</v>
      </c>
      <c r="C52" s="90" t="s">
        <v>21</v>
      </c>
      <c r="D52" s="90"/>
      <c r="E52" s="90">
        <v>7</v>
      </c>
      <c r="F52" s="61"/>
      <c r="G52" s="90"/>
      <c r="H52" s="90"/>
      <c r="I52" s="90"/>
      <c r="J52" s="90"/>
      <c r="K52" s="90"/>
      <c r="L52" s="92"/>
    </row>
    <row r="53" spans="1:12" x14ac:dyDescent="0.25">
      <c r="A53" s="151"/>
      <c r="B53" s="62" t="s">
        <v>15</v>
      </c>
      <c r="C53" s="89" t="s">
        <v>16</v>
      </c>
      <c r="D53" s="89">
        <v>1</v>
      </c>
      <c r="E53" s="116">
        <f>E52*D53</f>
        <v>7</v>
      </c>
      <c r="F53" s="117"/>
      <c r="G53" s="118"/>
      <c r="H53" s="116"/>
      <c r="I53" s="118"/>
      <c r="J53" s="117"/>
      <c r="K53" s="118"/>
      <c r="L53" s="119"/>
    </row>
    <row r="54" spans="1:12" ht="25.5" x14ac:dyDescent="0.25">
      <c r="A54" s="151"/>
      <c r="B54" s="64" t="s">
        <v>402</v>
      </c>
      <c r="C54" s="89" t="s">
        <v>21</v>
      </c>
      <c r="D54" s="89"/>
      <c r="E54" s="120">
        <v>8</v>
      </c>
      <c r="F54" s="118"/>
      <c r="G54" s="113"/>
      <c r="H54" s="121"/>
      <c r="I54" s="121"/>
      <c r="J54" s="113"/>
      <c r="K54" s="113"/>
      <c r="L54" s="119"/>
    </row>
    <row r="55" spans="1:12" x14ac:dyDescent="0.25">
      <c r="A55" s="151"/>
      <c r="B55" s="62" t="s">
        <v>403</v>
      </c>
      <c r="C55" s="89" t="s">
        <v>21</v>
      </c>
      <c r="D55" s="89">
        <v>1</v>
      </c>
      <c r="E55" s="120">
        <f>E52*D55</f>
        <v>7</v>
      </c>
      <c r="F55" s="119"/>
      <c r="G55" s="113"/>
      <c r="H55" s="121"/>
      <c r="I55" s="121"/>
      <c r="J55" s="113"/>
      <c r="K55" s="113"/>
      <c r="L55" s="119"/>
    </row>
    <row r="56" spans="1:12" x14ac:dyDescent="0.25">
      <c r="A56" s="152"/>
      <c r="B56" s="62" t="s">
        <v>17</v>
      </c>
      <c r="C56" s="89" t="s">
        <v>16</v>
      </c>
      <c r="D56" s="89">
        <v>5</v>
      </c>
      <c r="E56" s="7">
        <f>E52*D56</f>
        <v>35</v>
      </c>
      <c r="F56" s="117"/>
      <c r="G56" s="119"/>
      <c r="H56" s="122"/>
      <c r="I56" s="118"/>
      <c r="J56" s="119"/>
      <c r="K56" s="119"/>
      <c r="L56" s="119"/>
    </row>
    <row r="57" spans="1:12" ht="25.5" x14ac:dyDescent="0.25">
      <c r="A57" s="150">
        <v>12</v>
      </c>
      <c r="B57" s="123" t="s">
        <v>56</v>
      </c>
      <c r="C57" s="124" t="s">
        <v>4</v>
      </c>
      <c r="D57" s="124"/>
      <c r="E57" s="125">
        <v>1</v>
      </c>
      <c r="F57" s="104"/>
      <c r="G57" s="104"/>
      <c r="H57" s="104"/>
      <c r="I57" s="104"/>
      <c r="J57" s="104"/>
      <c r="K57" s="104"/>
      <c r="L57" s="104"/>
    </row>
    <row r="58" spans="1:12" x14ac:dyDescent="0.25">
      <c r="A58" s="151"/>
      <c r="B58" s="62" t="s">
        <v>15</v>
      </c>
      <c r="C58" s="89" t="s">
        <v>16</v>
      </c>
      <c r="D58" s="89">
        <v>0</v>
      </c>
      <c r="E58" s="89">
        <f>D58*E57</f>
        <v>0</v>
      </c>
      <c r="F58" s="63"/>
      <c r="G58" s="63"/>
      <c r="H58" s="63"/>
      <c r="I58" s="104"/>
      <c r="J58" s="104"/>
      <c r="K58" s="104"/>
      <c r="L58" s="104"/>
    </row>
    <row r="59" spans="1:12" ht="26.25" x14ac:dyDescent="0.25">
      <c r="A59" s="152"/>
      <c r="B59" s="126" t="s">
        <v>57</v>
      </c>
      <c r="C59" s="127" t="s">
        <v>16</v>
      </c>
      <c r="D59" s="127">
        <v>1</v>
      </c>
      <c r="E59" s="104">
        <f>E57*D59</f>
        <v>1</v>
      </c>
      <c r="F59" s="104"/>
      <c r="G59" s="104"/>
      <c r="H59" s="104"/>
      <c r="I59" s="104"/>
      <c r="J59" s="104"/>
      <c r="K59" s="104"/>
      <c r="L59" s="104"/>
    </row>
    <row r="60" spans="1:12" x14ac:dyDescent="0.25">
      <c r="A60" s="3"/>
      <c r="B60" s="11" t="s">
        <v>7</v>
      </c>
      <c r="C60" s="12"/>
      <c r="D60" s="13"/>
      <c r="E60" s="14"/>
      <c r="F60" s="15"/>
      <c r="G60" s="15">
        <f>SUM(G9:G59)</f>
        <v>0</v>
      </c>
      <c r="H60" s="15"/>
      <c r="I60" s="15"/>
      <c r="J60" s="15"/>
      <c r="K60" s="15"/>
      <c r="L60" s="15">
        <f>SUM(L9:L59)</f>
        <v>0</v>
      </c>
    </row>
    <row r="61" spans="1:12" x14ac:dyDescent="0.25">
      <c r="A61" s="3"/>
      <c r="B61" s="6" t="s">
        <v>25</v>
      </c>
      <c r="C61" s="16">
        <v>0.05</v>
      </c>
      <c r="D61" s="13"/>
      <c r="E61" s="14"/>
      <c r="F61" s="15"/>
      <c r="G61" s="15"/>
      <c r="H61" s="15"/>
      <c r="I61" s="15"/>
      <c r="J61" s="15"/>
      <c r="K61" s="15"/>
      <c r="L61" s="7">
        <f>G60*C61</f>
        <v>0</v>
      </c>
    </row>
    <row r="62" spans="1:12" x14ac:dyDescent="0.25">
      <c r="A62" s="3"/>
      <c r="B62" s="17" t="s">
        <v>7</v>
      </c>
      <c r="C62" s="16"/>
      <c r="D62" s="13"/>
      <c r="E62" s="14"/>
      <c r="F62" s="15"/>
      <c r="G62" s="15"/>
      <c r="H62" s="15"/>
      <c r="I62" s="15"/>
      <c r="J62" s="15"/>
      <c r="K62" s="15"/>
      <c r="L62" s="7">
        <f>L61+L60</f>
        <v>0</v>
      </c>
    </row>
    <row r="63" spans="1:12" x14ac:dyDescent="0.25">
      <c r="A63" s="3"/>
      <c r="B63" s="18" t="s">
        <v>26</v>
      </c>
      <c r="C63" s="19">
        <v>0.1</v>
      </c>
      <c r="D63" s="13"/>
      <c r="E63" s="14"/>
      <c r="F63" s="15"/>
      <c r="G63" s="15"/>
      <c r="H63" s="15"/>
      <c r="I63" s="15"/>
      <c r="J63" s="15"/>
      <c r="K63" s="15"/>
      <c r="L63" s="7">
        <f>L62*C63</f>
        <v>0</v>
      </c>
    </row>
    <row r="64" spans="1:12" x14ac:dyDescent="0.25">
      <c r="A64" s="3"/>
      <c r="B64" s="17" t="s">
        <v>7</v>
      </c>
      <c r="C64" s="19"/>
      <c r="D64" s="13"/>
      <c r="E64" s="14"/>
      <c r="F64" s="15"/>
      <c r="G64" s="15"/>
      <c r="H64" s="15"/>
      <c r="I64" s="15"/>
      <c r="J64" s="15"/>
      <c r="K64" s="15"/>
      <c r="L64" s="7">
        <f>L63+L62</f>
        <v>0</v>
      </c>
    </row>
    <row r="65" spans="1:12" x14ac:dyDescent="0.25">
      <c r="A65" s="3"/>
      <c r="B65" s="20" t="s">
        <v>27</v>
      </c>
      <c r="C65" s="16">
        <v>0.08</v>
      </c>
      <c r="D65" s="6"/>
      <c r="E65" s="21"/>
      <c r="F65" s="20"/>
      <c r="G65" s="22"/>
      <c r="H65" s="22"/>
      <c r="I65" s="22"/>
      <c r="J65" s="31"/>
      <c r="K65" s="31"/>
      <c r="L65" s="32">
        <f>L64*C65</f>
        <v>0</v>
      </c>
    </row>
    <row r="66" spans="1:12" x14ac:dyDescent="0.25">
      <c r="A66" s="3"/>
      <c r="B66" s="17" t="s">
        <v>7</v>
      </c>
      <c r="C66" s="24"/>
      <c r="D66" s="24"/>
      <c r="E66" s="24"/>
      <c r="F66" s="24"/>
      <c r="G66" s="25"/>
      <c r="H66" s="25"/>
      <c r="I66" s="25"/>
      <c r="J66" s="25"/>
      <c r="K66" s="25"/>
      <c r="L66" s="8">
        <f>SUM(L64:L65)</f>
        <v>0</v>
      </c>
    </row>
    <row r="67" spans="1:12" x14ac:dyDescent="0.25">
      <c r="A67" s="3"/>
      <c r="B67" s="26" t="s">
        <v>28</v>
      </c>
      <c r="C67" s="27">
        <v>0.05</v>
      </c>
      <c r="D67" s="28"/>
      <c r="E67" s="28"/>
      <c r="F67" s="28"/>
      <c r="G67" s="28"/>
      <c r="H67" s="28"/>
      <c r="I67" s="28"/>
      <c r="J67" s="28"/>
      <c r="K67" s="28"/>
      <c r="L67" s="8">
        <f>L66*C67</f>
        <v>0</v>
      </c>
    </row>
    <row r="68" spans="1:12" x14ac:dyDescent="0.25">
      <c r="A68" s="3"/>
      <c r="B68" s="17" t="s">
        <v>7</v>
      </c>
      <c r="C68" s="29"/>
      <c r="D68" s="28"/>
      <c r="E68" s="28"/>
      <c r="F68" s="28"/>
      <c r="G68" s="28"/>
      <c r="H68" s="28"/>
      <c r="I68" s="28"/>
      <c r="J68" s="28"/>
      <c r="K68" s="28"/>
      <c r="L68" s="8">
        <f>SUM(L66:L67)</f>
        <v>0</v>
      </c>
    </row>
    <row r="69" spans="1:12" x14ac:dyDescent="0.25">
      <c r="A69" s="3"/>
      <c r="B69" s="26" t="s">
        <v>29</v>
      </c>
      <c r="C69" s="27">
        <v>0.18</v>
      </c>
      <c r="D69" s="28"/>
      <c r="E69" s="28"/>
      <c r="F69" s="28"/>
      <c r="G69" s="28"/>
      <c r="H69" s="28"/>
      <c r="I69" s="28"/>
      <c r="J69" s="28"/>
      <c r="K69" s="28"/>
      <c r="L69" s="8">
        <f>L68*C69</f>
        <v>0</v>
      </c>
    </row>
    <row r="70" spans="1:12" x14ac:dyDescent="0.25">
      <c r="A70" s="3"/>
      <c r="B70" s="28" t="s">
        <v>30</v>
      </c>
      <c r="C70" s="28"/>
      <c r="D70" s="28"/>
      <c r="E70" s="28"/>
      <c r="F70" s="28"/>
      <c r="G70" s="28"/>
      <c r="H70" s="28"/>
      <c r="I70" s="28"/>
      <c r="J70" s="28"/>
      <c r="K70" s="28"/>
      <c r="L70" s="30">
        <f>L69+L68</f>
        <v>0</v>
      </c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</sheetData>
  <mergeCells count="23"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57:A59"/>
    <mergeCell ref="A10:A12"/>
    <mergeCell ref="A31:A34"/>
    <mergeCell ref="A16:A20"/>
    <mergeCell ref="A43:A47"/>
    <mergeCell ref="A48:A51"/>
    <mergeCell ref="A13:A15"/>
    <mergeCell ref="A21:A25"/>
    <mergeCell ref="A26:A30"/>
    <mergeCell ref="A35:A38"/>
    <mergeCell ref="A39:A42"/>
    <mergeCell ref="A52:A5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A5C95-2958-414B-B258-9AC86735FB1E}">
  <dimension ref="A2:L444"/>
  <sheetViews>
    <sheetView topLeftCell="A52" workbookViewId="0">
      <selection activeCell="F82" sqref="F82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6"/>
    <col min="4" max="4" width="10.42578125" style="56" customWidth="1"/>
    <col min="5" max="11" width="9.140625" style="56"/>
    <col min="12" max="12" width="18.42578125" style="56" customWidth="1"/>
    <col min="13" max="16384" width="9.140625" style="9"/>
  </cols>
  <sheetData>
    <row r="2" spans="1:12" ht="69" customHeight="1" x14ac:dyDescent="0.25">
      <c r="B2" s="145" t="s">
        <v>357</v>
      </c>
      <c r="C2" s="145"/>
      <c r="D2" s="145"/>
    </row>
    <row r="4" spans="1:12" x14ac:dyDescent="0.25">
      <c r="D4" s="176" t="s">
        <v>12</v>
      </c>
      <c r="E4" s="176"/>
      <c r="F4" s="176"/>
    </row>
    <row r="6" spans="1:12" ht="50.25" customHeight="1" x14ac:dyDescent="0.25">
      <c r="A6" s="166" t="s">
        <v>9</v>
      </c>
      <c r="B6" s="155" t="s">
        <v>0</v>
      </c>
      <c r="C6" s="155" t="s">
        <v>1</v>
      </c>
      <c r="D6" s="164" t="s">
        <v>2</v>
      </c>
      <c r="E6" s="165"/>
      <c r="F6" s="164" t="s">
        <v>5</v>
      </c>
      <c r="G6" s="165"/>
      <c r="H6" s="164" t="s">
        <v>8</v>
      </c>
      <c r="I6" s="165"/>
      <c r="J6" s="162" t="s">
        <v>10</v>
      </c>
      <c r="K6" s="163"/>
      <c r="L6" s="155" t="s">
        <v>7</v>
      </c>
    </row>
    <row r="7" spans="1:12" ht="80.25" customHeight="1" x14ac:dyDescent="0.25">
      <c r="A7" s="166"/>
      <c r="B7" s="157"/>
      <c r="C7" s="157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57"/>
    </row>
    <row r="8" spans="1:12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</row>
    <row r="9" spans="1:12" x14ac:dyDescent="0.25">
      <c r="A9" s="172" t="s">
        <v>336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2" x14ac:dyDescent="0.25">
      <c r="A10" s="58">
        <v>1</v>
      </c>
      <c r="B10" s="123" t="s">
        <v>70</v>
      </c>
      <c r="C10" s="124" t="s">
        <v>21</v>
      </c>
      <c r="D10" s="124"/>
      <c r="E10" s="125">
        <f>E11+E12</f>
        <v>4</v>
      </c>
      <c r="F10" s="104"/>
      <c r="G10" s="104"/>
      <c r="H10" s="104"/>
      <c r="I10" s="104"/>
      <c r="J10" s="104"/>
      <c r="K10" s="104"/>
      <c r="L10" s="104"/>
    </row>
    <row r="11" spans="1:12" x14ac:dyDescent="0.25">
      <c r="A11" s="58">
        <v>2</v>
      </c>
      <c r="B11" s="62" t="s">
        <v>71</v>
      </c>
      <c r="C11" s="89" t="s">
        <v>16</v>
      </c>
      <c r="D11" s="89"/>
      <c r="E11" s="63">
        <f>E13</f>
        <v>1</v>
      </c>
      <c r="F11" s="63"/>
      <c r="G11" s="63"/>
      <c r="H11" s="63"/>
      <c r="I11" s="104"/>
      <c r="J11" s="104"/>
      <c r="K11" s="104"/>
      <c r="L11" s="104"/>
    </row>
    <row r="12" spans="1:12" x14ac:dyDescent="0.25">
      <c r="A12" s="58">
        <v>3</v>
      </c>
      <c r="B12" s="62" t="s">
        <v>72</v>
      </c>
      <c r="C12" s="89" t="s">
        <v>16</v>
      </c>
      <c r="D12" s="89"/>
      <c r="E12" s="63">
        <f>E14+E15</f>
        <v>3</v>
      </c>
      <c r="F12" s="63"/>
      <c r="G12" s="63"/>
      <c r="H12" s="63"/>
      <c r="I12" s="104"/>
      <c r="J12" s="104"/>
      <c r="K12" s="104"/>
      <c r="L12" s="104"/>
    </row>
    <row r="13" spans="1:12" ht="26.25" x14ac:dyDescent="0.25">
      <c r="A13" s="58">
        <v>4</v>
      </c>
      <c r="B13" s="126" t="s">
        <v>338</v>
      </c>
      <c r="C13" s="127" t="s">
        <v>21</v>
      </c>
      <c r="D13" s="127" t="s">
        <v>162</v>
      </c>
      <c r="E13" s="104">
        <v>1</v>
      </c>
      <c r="F13" s="104"/>
      <c r="G13" s="104"/>
      <c r="H13" s="104"/>
      <c r="I13" s="104"/>
      <c r="J13" s="104"/>
      <c r="K13" s="104"/>
      <c r="L13" s="104"/>
    </row>
    <row r="14" spans="1:12" x14ac:dyDescent="0.25">
      <c r="A14" s="58">
        <v>5</v>
      </c>
      <c r="B14" s="126" t="s">
        <v>340</v>
      </c>
      <c r="C14" s="127" t="s">
        <v>21</v>
      </c>
      <c r="D14" s="127" t="s">
        <v>162</v>
      </c>
      <c r="E14" s="104">
        <v>1</v>
      </c>
      <c r="F14" s="104"/>
      <c r="G14" s="104"/>
      <c r="H14" s="104"/>
      <c r="I14" s="104"/>
      <c r="J14" s="104"/>
      <c r="K14" s="104"/>
      <c r="L14" s="104"/>
    </row>
    <row r="15" spans="1:12" x14ac:dyDescent="0.25">
      <c r="A15" s="58">
        <v>6</v>
      </c>
      <c r="B15" s="126" t="s">
        <v>339</v>
      </c>
      <c r="C15" s="127" t="s">
        <v>21</v>
      </c>
      <c r="D15" s="127" t="s">
        <v>162</v>
      </c>
      <c r="E15" s="104">
        <v>2</v>
      </c>
      <c r="F15" s="104"/>
      <c r="G15" s="104"/>
      <c r="H15" s="104"/>
      <c r="I15" s="104"/>
      <c r="J15" s="104"/>
      <c r="K15" s="104"/>
      <c r="L15" s="104"/>
    </row>
    <row r="16" spans="1:12" x14ac:dyDescent="0.25">
      <c r="A16" s="58">
        <v>7</v>
      </c>
      <c r="B16" s="126" t="s">
        <v>195</v>
      </c>
      <c r="C16" s="127" t="s">
        <v>31</v>
      </c>
      <c r="D16" s="127" t="s">
        <v>162</v>
      </c>
      <c r="E16" s="104">
        <f>E13</f>
        <v>1</v>
      </c>
      <c r="F16" s="104"/>
      <c r="G16" s="104"/>
      <c r="H16" s="104"/>
      <c r="I16" s="104"/>
      <c r="J16" s="104"/>
      <c r="K16" s="104"/>
      <c r="L16" s="104"/>
    </row>
    <row r="17" spans="1:12" x14ac:dyDescent="0.25">
      <c r="A17" s="58">
        <v>8</v>
      </c>
      <c r="B17" s="126" t="s">
        <v>197</v>
      </c>
      <c r="C17" s="127" t="s">
        <v>31</v>
      </c>
      <c r="D17" s="127" t="s">
        <v>162</v>
      </c>
      <c r="E17" s="104">
        <f>E15+E14</f>
        <v>3</v>
      </c>
      <c r="F17" s="104"/>
      <c r="G17" s="104"/>
      <c r="H17" s="104"/>
      <c r="I17" s="104"/>
      <c r="J17" s="104"/>
      <c r="K17" s="104"/>
      <c r="L17" s="104"/>
    </row>
    <row r="18" spans="1:12" x14ac:dyDescent="0.25">
      <c r="A18" s="58">
        <v>9</v>
      </c>
      <c r="B18" s="62" t="s">
        <v>198</v>
      </c>
      <c r="C18" s="89" t="s">
        <v>19</v>
      </c>
      <c r="D18" s="127" t="s">
        <v>162</v>
      </c>
      <c r="E18" s="89">
        <v>11</v>
      </c>
      <c r="F18" s="63"/>
      <c r="G18" s="104"/>
      <c r="H18" s="104"/>
      <c r="I18" s="104"/>
      <c r="J18" s="104"/>
      <c r="K18" s="104"/>
      <c r="L18" s="104"/>
    </row>
    <row r="19" spans="1:12" x14ac:dyDescent="0.25">
      <c r="A19" s="58">
        <v>10</v>
      </c>
      <c r="B19" s="62" t="s">
        <v>199</v>
      </c>
      <c r="C19" s="89" t="s">
        <v>19</v>
      </c>
      <c r="D19" s="127" t="s">
        <v>162</v>
      </c>
      <c r="E19" s="89">
        <v>12</v>
      </c>
      <c r="F19" s="63"/>
      <c r="G19" s="104"/>
      <c r="H19" s="104"/>
      <c r="I19" s="104"/>
      <c r="J19" s="104"/>
      <c r="K19" s="104"/>
      <c r="L19" s="104"/>
    </row>
    <row r="20" spans="1:12" x14ac:dyDescent="0.25">
      <c r="A20" s="58">
        <v>11</v>
      </c>
      <c r="B20" s="62" t="s">
        <v>200</v>
      </c>
      <c r="C20" s="89" t="s">
        <v>19</v>
      </c>
      <c r="D20" s="127" t="s">
        <v>162</v>
      </c>
      <c r="E20" s="89">
        <v>6</v>
      </c>
      <c r="F20" s="63"/>
      <c r="G20" s="104"/>
      <c r="H20" s="104"/>
      <c r="I20" s="104"/>
      <c r="J20" s="104"/>
      <c r="K20" s="104"/>
      <c r="L20" s="104"/>
    </row>
    <row r="21" spans="1:12" x14ac:dyDescent="0.25">
      <c r="A21" s="58">
        <v>12</v>
      </c>
      <c r="B21" s="62" t="s">
        <v>201</v>
      </c>
      <c r="C21" s="89" t="s">
        <v>19</v>
      </c>
      <c r="D21" s="127" t="s">
        <v>162</v>
      </c>
      <c r="E21" s="89">
        <v>17</v>
      </c>
      <c r="F21" s="63"/>
      <c r="G21" s="104"/>
      <c r="H21" s="104"/>
      <c r="I21" s="104"/>
      <c r="J21" s="104"/>
      <c r="K21" s="104"/>
      <c r="L21" s="104"/>
    </row>
    <row r="22" spans="1:12" x14ac:dyDescent="0.25">
      <c r="A22" s="58">
        <v>13</v>
      </c>
      <c r="B22" s="62" t="s">
        <v>202</v>
      </c>
      <c r="C22" s="89" t="s">
        <v>19</v>
      </c>
      <c r="D22" s="127" t="s">
        <v>162</v>
      </c>
      <c r="E22" s="89">
        <v>2</v>
      </c>
      <c r="F22" s="63"/>
      <c r="G22" s="104"/>
      <c r="H22" s="104"/>
      <c r="I22" s="104"/>
      <c r="J22" s="104"/>
      <c r="K22" s="104"/>
      <c r="L22" s="104"/>
    </row>
    <row r="23" spans="1:12" x14ac:dyDescent="0.25">
      <c r="A23" s="58">
        <v>14</v>
      </c>
      <c r="B23" s="62" t="s">
        <v>203</v>
      </c>
      <c r="C23" s="89" t="s">
        <v>21</v>
      </c>
      <c r="D23" s="127" t="s">
        <v>162</v>
      </c>
      <c r="E23" s="89">
        <v>50</v>
      </c>
      <c r="F23" s="63"/>
      <c r="G23" s="104"/>
      <c r="H23" s="104"/>
      <c r="I23" s="104"/>
      <c r="J23" s="104"/>
      <c r="K23" s="104"/>
      <c r="L23" s="104"/>
    </row>
    <row r="24" spans="1:12" x14ac:dyDescent="0.25">
      <c r="A24" s="58">
        <v>15</v>
      </c>
      <c r="B24" s="62" t="s">
        <v>204</v>
      </c>
      <c r="C24" s="89" t="s">
        <v>21</v>
      </c>
      <c r="D24" s="127" t="s">
        <v>162</v>
      </c>
      <c r="E24" s="89">
        <v>2</v>
      </c>
      <c r="F24" s="63"/>
      <c r="G24" s="63"/>
      <c r="H24" s="63"/>
      <c r="I24" s="63"/>
      <c r="J24" s="63"/>
      <c r="K24" s="63"/>
      <c r="L24" s="63"/>
    </row>
    <row r="25" spans="1:12" x14ac:dyDescent="0.25">
      <c r="A25" s="58">
        <v>16</v>
      </c>
      <c r="B25" s="62" t="s">
        <v>205</v>
      </c>
      <c r="C25" s="89" t="s">
        <v>19</v>
      </c>
      <c r="D25" s="127" t="s">
        <v>162</v>
      </c>
      <c r="E25" s="89">
        <v>50</v>
      </c>
      <c r="F25" s="63"/>
      <c r="G25" s="63"/>
      <c r="H25" s="63"/>
      <c r="I25" s="63"/>
      <c r="J25" s="63"/>
      <c r="K25" s="63"/>
      <c r="L25" s="63"/>
    </row>
    <row r="26" spans="1:12" x14ac:dyDescent="0.25">
      <c r="A26" s="58">
        <v>17</v>
      </c>
      <c r="B26" s="62" t="s">
        <v>206</v>
      </c>
      <c r="C26" s="89" t="s">
        <v>19</v>
      </c>
      <c r="D26" s="127" t="s">
        <v>162</v>
      </c>
      <c r="E26" s="89">
        <v>50</v>
      </c>
      <c r="F26" s="63"/>
      <c r="G26" s="89"/>
      <c r="H26" s="89"/>
      <c r="I26" s="104"/>
      <c r="J26" s="89"/>
      <c r="K26" s="89"/>
      <c r="L26" s="63"/>
    </row>
    <row r="27" spans="1:12" x14ac:dyDescent="0.25">
      <c r="A27" s="58">
        <v>18</v>
      </c>
      <c r="B27" s="62" t="s">
        <v>207</v>
      </c>
      <c r="C27" s="89" t="s">
        <v>19</v>
      </c>
      <c r="D27" s="127" t="s">
        <v>162</v>
      </c>
      <c r="E27" s="89">
        <v>12</v>
      </c>
      <c r="F27" s="63"/>
      <c r="G27" s="89"/>
      <c r="H27" s="89"/>
      <c r="I27" s="89"/>
      <c r="J27" s="89"/>
      <c r="K27" s="89"/>
      <c r="L27" s="89"/>
    </row>
    <row r="28" spans="1:12" x14ac:dyDescent="0.25">
      <c r="A28" s="58">
        <v>19</v>
      </c>
      <c r="B28" s="62" t="s">
        <v>208</v>
      </c>
      <c r="C28" s="89" t="s">
        <v>19</v>
      </c>
      <c r="D28" s="127" t="s">
        <v>162</v>
      </c>
      <c r="E28" s="89">
        <v>16</v>
      </c>
      <c r="F28" s="63"/>
      <c r="G28" s="89"/>
      <c r="H28" s="89"/>
      <c r="I28" s="89"/>
      <c r="J28" s="89"/>
      <c r="K28" s="89"/>
      <c r="L28" s="89"/>
    </row>
    <row r="29" spans="1:12" x14ac:dyDescent="0.25">
      <c r="A29" s="58">
        <v>20</v>
      </c>
      <c r="B29" s="62" t="s">
        <v>209</v>
      </c>
      <c r="C29" s="89" t="s">
        <v>21</v>
      </c>
      <c r="D29" s="127" t="s">
        <v>162</v>
      </c>
      <c r="E29" s="89">
        <v>30</v>
      </c>
      <c r="F29" s="63"/>
      <c r="G29" s="89"/>
      <c r="H29" s="89"/>
      <c r="I29" s="89"/>
      <c r="J29" s="89"/>
      <c r="K29" s="89"/>
      <c r="L29" s="89"/>
    </row>
    <row r="30" spans="1:12" x14ac:dyDescent="0.25">
      <c r="A30" s="58">
        <v>21</v>
      </c>
      <c r="B30" s="62" t="s">
        <v>210</v>
      </c>
      <c r="C30" s="89" t="s">
        <v>211</v>
      </c>
      <c r="D30" s="127" t="s">
        <v>162</v>
      </c>
      <c r="E30" s="89">
        <v>1</v>
      </c>
      <c r="F30" s="63"/>
      <c r="G30" s="63"/>
      <c r="H30" s="63"/>
      <c r="I30" s="63"/>
      <c r="J30" s="63"/>
      <c r="K30" s="63"/>
      <c r="L30" s="63"/>
    </row>
    <row r="31" spans="1:12" x14ac:dyDescent="0.25">
      <c r="A31" s="172" t="s">
        <v>337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x14ac:dyDescent="0.25">
      <c r="A32" s="58">
        <v>1</v>
      </c>
      <c r="B32" s="123" t="s">
        <v>70</v>
      </c>
      <c r="C32" s="124" t="s">
        <v>21</v>
      </c>
      <c r="D32" s="124"/>
      <c r="E32" s="125">
        <f>E33+E34</f>
        <v>5</v>
      </c>
      <c r="F32" s="104"/>
      <c r="G32" s="104"/>
      <c r="H32" s="104"/>
      <c r="I32" s="104"/>
      <c r="J32" s="104"/>
      <c r="K32" s="104"/>
      <c r="L32" s="104"/>
    </row>
    <row r="33" spans="1:12" x14ac:dyDescent="0.25">
      <c r="A33" s="58">
        <v>2</v>
      </c>
      <c r="B33" s="62" t="s">
        <v>71</v>
      </c>
      <c r="C33" s="89" t="s">
        <v>16</v>
      </c>
      <c r="D33" s="89"/>
      <c r="E33" s="63">
        <f>E35</f>
        <v>1</v>
      </c>
      <c r="F33" s="63"/>
      <c r="G33" s="63"/>
      <c r="H33" s="63"/>
      <c r="I33" s="104"/>
      <c r="J33" s="104"/>
      <c r="K33" s="104"/>
      <c r="L33" s="104"/>
    </row>
    <row r="34" spans="1:12" x14ac:dyDescent="0.25">
      <c r="A34" s="58">
        <v>3</v>
      </c>
      <c r="B34" s="62" t="s">
        <v>72</v>
      </c>
      <c r="C34" s="89" t="s">
        <v>16</v>
      </c>
      <c r="D34" s="89"/>
      <c r="E34" s="63">
        <f>E36+E37</f>
        <v>4</v>
      </c>
      <c r="F34" s="63"/>
      <c r="G34" s="63"/>
      <c r="H34" s="63"/>
      <c r="I34" s="104"/>
      <c r="J34" s="104"/>
      <c r="K34" s="104"/>
      <c r="L34" s="104"/>
    </row>
    <row r="35" spans="1:12" ht="26.25" x14ac:dyDescent="0.25">
      <c r="A35" s="58">
        <v>4</v>
      </c>
      <c r="B35" s="126" t="s">
        <v>341</v>
      </c>
      <c r="C35" s="127" t="s">
        <v>21</v>
      </c>
      <c r="D35" s="127" t="s">
        <v>162</v>
      </c>
      <c r="E35" s="104">
        <v>1</v>
      </c>
      <c r="F35" s="104"/>
      <c r="G35" s="104"/>
      <c r="H35" s="104"/>
      <c r="I35" s="104"/>
      <c r="J35" s="104"/>
      <c r="K35" s="104"/>
      <c r="L35" s="104"/>
    </row>
    <row r="36" spans="1:12" x14ac:dyDescent="0.25">
      <c r="A36" s="58">
        <v>5</v>
      </c>
      <c r="B36" s="126" t="s">
        <v>196</v>
      </c>
      <c r="C36" s="127" t="s">
        <v>21</v>
      </c>
      <c r="D36" s="127" t="s">
        <v>162</v>
      </c>
      <c r="E36" s="104">
        <v>3</v>
      </c>
      <c r="F36" s="104"/>
      <c r="G36" s="104"/>
      <c r="H36" s="104"/>
      <c r="I36" s="104"/>
      <c r="J36" s="104"/>
      <c r="K36" s="104"/>
      <c r="L36" s="104"/>
    </row>
    <row r="37" spans="1:12" x14ac:dyDescent="0.25">
      <c r="A37" s="58">
        <v>6</v>
      </c>
      <c r="B37" s="126" t="s">
        <v>340</v>
      </c>
      <c r="C37" s="127" t="s">
        <v>21</v>
      </c>
      <c r="D37" s="127" t="s">
        <v>162</v>
      </c>
      <c r="E37" s="104">
        <v>1</v>
      </c>
      <c r="F37" s="104"/>
      <c r="G37" s="104"/>
      <c r="H37" s="104"/>
      <c r="I37" s="104"/>
      <c r="J37" s="104"/>
      <c r="K37" s="104"/>
      <c r="L37" s="104"/>
    </row>
    <row r="38" spans="1:12" x14ac:dyDescent="0.25">
      <c r="A38" s="58">
        <v>7</v>
      </c>
      <c r="B38" s="126" t="s">
        <v>195</v>
      </c>
      <c r="C38" s="127" t="s">
        <v>31</v>
      </c>
      <c r="D38" s="127" t="s">
        <v>162</v>
      </c>
      <c r="E38" s="104">
        <f>E35</f>
        <v>1</v>
      </c>
      <c r="F38" s="104"/>
      <c r="G38" s="104"/>
      <c r="H38" s="104"/>
      <c r="I38" s="104"/>
      <c r="J38" s="104"/>
      <c r="K38" s="104"/>
      <c r="L38" s="104"/>
    </row>
    <row r="39" spans="1:12" x14ac:dyDescent="0.25">
      <c r="A39" s="58">
        <v>8</v>
      </c>
      <c r="B39" s="126" t="s">
        <v>197</v>
      </c>
      <c r="C39" s="127" t="s">
        <v>31</v>
      </c>
      <c r="D39" s="127" t="s">
        <v>162</v>
      </c>
      <c r="E39" s="104">
        <f>E37+E36</f>
        <v>4</v>
      </c>
      <c r="F39" s="104"/>
      <c r="G39" s="104"/>
      <c r="H39" s="104"/>
      <c r="I39" s="104"/>
      <c r="J39" s="104"/>
      <c r="K39" s="104"/>
      <c r="L39" s="104"/>
    </row>
    <row r="40" spans="1:12" x14ac:dyDescent="0.25">
      <c r="A40" s="58">
        <v>9</v>
      </c>
      <c r="B40" s="62" t="s">
        <v>198</v>
      </c>
      <c r="C40" s="89" t="s">
        <v>19</v>
      </c>
      <c r="D40" s="127" t="s">
        <v>162</v>
      </c>
      <c r="E40" s="89">
        <v>8</v>
      </c>
      <c r="F40" s="63"/>
      <c r="G40" s="104"/>
      <c r="H40" s="104"/>
      <c r="I40" s="104"/>
      <c r="J40" s="104"/>
      <c r="K40" s="104"/>
      <c r="L40" s="104"/>
    </row>
    <row r="41" spans="1:12" x14ac:dyDescent="0.25">
      <c r="A41" s="58">
        <v>10</v>
      </c>
      <c r="B41" s="62" t="s">
        <v>199</v>
      </c>
      <c r="C41" s="89" t="s">
        <v>19</v>
      </c>
      <c r="D41" s="127" t="s">
        <v>162</v>
      </c>
      <c r="E41" s="89">
        <v>21</v>
      </c>
      <c r="F41" s="63"/>
      <c r="G41" s="104"/>
      <c r="H41" s="104"/>
      <c r="I41" s="104"/>
      <c r="J41" s="104"/>
      <c r="K41" s="104"/>
      <c r="L41" s="104"/>
    </row>
    <row r="42" spans="1:12" x14ac:dyDescent="0.25">
      <c r="A42" s="58">
        <v>11</v>
      </c>
      <c r="B42" s="62" t="s">
        <v>201</v>
      </c>
      <c r="C42" s="89" t="s">
        <v>19</v>
      </c>
      <c r="D42" s="127" t="s">
        <v>162</v>
      </c>
      <c r="E42" s="89">
        <v>8</v>
      </c>
      <c r="F42" s="63"/>
      <c r="G42" s="104"/>
      <c r="H42" s="104"/>
      <c r="I42" s="104"/>
      <c r="J42" s="104"/>
      <c r="K42" s="104"/>
      <c r="L42" s="104"/>
    </row>
    <row r="43" spans="1:12" x14ac:dyDescent="0.25">
      <c r="A43" s="58">
        <v>12</v>
      </c>
      <c r="B43" s="62" t="s">
        <v>202</v>
      </c>
      <c r="C43" s="89" t="s">
        <v>19</v>
      </c>
      <c r="D43" s="127" t="s">
        <v>162</v>
      </c>
      <c r="E43" s="89">
        <v>21</v>
      </c>
      <c r="F43" s="63"/>
      <c r="G43" s="104"/>
      <c r="H43" s="104"/>
      <c r="I43" s="104"/>
      <c r="J43" s="104"/>
      <c r="K43" s="104"/>
      <c r="L43" s="104"/>
    </row>
    <row r="44" spans="1:12" x14ac:dyDescent="0.25">
      <c r="A44" s="58">
        <v>13</v>
      </c>
      <c r="B44" s="62" t="s">
        <v>203</v>
      </c>
      <c r="C44" s="89" t="s">
        <v>21</v>
      </c>
      <c r="D44" s="127" t="s">
        <v>162</v>
      </c>
      <c r="E44" s="89">
        <v>100</v>
      </c>
      <c r="F44" s="63"/>
      <c r="G44" s="104"/>
      <c r="H44" s="104"/>
      <c r="I44" s="104"/>
      <c r="J44" s="104"/>
      <c r="K44" s="104"/>
      <c r="L44" s="104"/>
    </row>
    <row r="45" spans="1:12" x14ac:dyDescent="0.25">
      <c r="A45" s="58">
        <v>14</v>
      </c>
      <c r="B45" s="62" t="s">
        <v>204</v>
      </c>
      <c r="C45" s="89" t="s">
        <v>21</v>
      </c>
      <c r="D45" s="127" t="s">
        <v>162</v>
      </c>
      <c r="E45" s="89">
        <v>3</v>
      </c>
      <c r="F45" s="63"/>
      <c r="G45" s="63"/>
      <c r="H45" s="63"/>
      <c r="I45" s="63"/>
      <c r="J45" s="63"/>
      <c r="K45" s="63"/>
      <c r="L45" s="63"/>
    </row>
    <row r="46" spans="1:12" x14ac:dyDescent="0.25">
      <c r="A46" s="58">
        <v>15</v>
      </c>
      <c r="B46" s="62" t="s">
        <v>205</v>
      </c>
      <c r="C46" s="89" t="s">
        <v>19</v>
      </c>
      <c r="D46" s="127" t="s">
        <v>162</v>
      </c>
      <c r="E46" s="89">
        <v>60</v>
      </c>
      <c r="F46" s="63"/>
      <c r="G46" s="63"/>
      <c r="H46" s="63"/>
      <c r="I46" s="63"/>
      <c r="J46" s="63"/>
      <c r="K46" s="63"/>
      <c r="L46" s="63"/>
    </row>
    <row r="47" spans="1:12" x14ac:dyDescent="0.25">
      <c r="A47" s="58">
        <v>16</v>
      </c>
      <c r="B47" s="62" t="s">
        <v>206</v>
      </c>
      <c r="C47" s="89" t="s">
        <v>19</v>
      </c>
      <c r="D47" s="127" t="s">
        <v>162</v>
      </c>
      <c r="E47" s="89">
        <v>60</v>
      </c>
      <c r="F47" s="63"/>
      <c r="G47" s="89"/>
      <c r="H47" s="89"/>
      <c r="I47" s="104"/>
      <c r="J47" s="89"/>
      <c r="K47" s="89"/>
      <c r="L47" s="63"/>
    </row>
    <row r="48" spans="1:12" x14ac:dyDescent="0.25">
      <c r="A48" s="58">
        <v>17</v>
      </c>
      <c r="B48" s="62" t="s">
        <v>207</v>
      </c>
      <c r="C48" s="89" t="s">
        <v>19</v>
      </c>
      <c r="D48" s="127" t="s">
        <v>162</v>
      </c>
      <c r="E48" s="89">
        <v>20</v>
      </c>
      <c r="F48" s="63"/>
      <c r="G48" s="89"/>
      <c r="H48" s="89"/>
      <c r="I48" s="89"/>
      <c r="J48" s="89"/>
      <c r="K48" s="89"/>
      <c r="L48" s="89"/>
    </row>
    <row r="49" spans="1:12" x14ac:dyDescent="0.25">
      <c r="A49" s="58">
        <v>18</v>
      </c>
      <c r="B49" s="62" t="s">
        <v>208</v>
      </c>
      <c r="C49" s="89" t="s">
        <v>19</v>
      </c>
      <c r="D49" s="127" t="s">
        <v>162</v>
      </c>
      <c r="E49" s="89">
        <v>6</v>
      </c>
      <c r="F49" s="63"/>
      <c r="G49" s="89"/>
      <c r="H49" s="89"/>
      <c r="I49" s="89"/>
      <c r="J49" s="89"/>
      <c r="K49" s="89"/>
      <c r="L49" s="89"/>
    </row>
    <row r="50" spans="1:12" x14ac:dyDescent="0.25">
      <c r="A50" s="58">
        <v>19</v>
      </c>
      <c r="B50" s="62" t="s">
        <v>209</v>
      </c>
      <c r="C50" s="89" t="s">
        <v>21</v>
      </c>
      <c r="D50" s="127" t="s">
        <v>162</v>
      </c>
      <c r="E50" s="89">
        <v>30</v>
      </c>
      <c r="F50" s="63"/>
      <c r="G50" s="89"/>
      <c r="H50" s="89"/>
      <c r="I50" s="89"/>
      <c r="J50" s="89"/>
      <c r="K50" s="89"/>
      <c r="L50" s="89"/>
    </row>
    <row r="51" spans="1:12" x14ac:dyDescent="0.25">
      <c r="A51" s="58">
        <v>20</v>
      </c>
      <c r="B51" s="62" t="s">
        <v>210</v>
      </c>
      <c r="C51" s="89" t="s">
        <v>211</v>
      </c>
      <c r="D51" s="127" t="s">
        <v>162</v>
      </c>
      <c r="E51" s="89">
        <v>2</v>
      </c>
      <c r="F51" s="63"/>
      <c r="G51" s="63"/>
      <c r="H51" s="63"/>
      <c r="I51" s="63"/>
      <c r="J51" s="63"/>
      <c r="K51" s="63"/>
      <c r="L51" s="63"/>
    </row>
    <row r="52" spans="1:12" x14ac:dyDescent="0.25">
      <c r="A52" s="172" t="s">
        <v>212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</row>
    <row r="53" spans="1:12" ht="25.5" x14ac:dyDescent="0.25">
      <c r="A53" s="58">
        <v>1</v>
      </c>
      <c r="B53" s="64" t="s">
        <v>213</v>
      </c>
      <c r="C53" s="89" t="s">
        <v>21</v>
      </c>
      <c r="D53" s="127" t="s">
        <v>162</v>
      </c>
      <c r="E53" s="89">
        <v>2</v>
      </c>
      <c r="F53" s="63"/>
      <c r="G53" s="63"/>
      <c r="H53" s="63"/>
      <c r="I53" s="63"/>
      <c r="J53" s="63"/>
      <c r="K53" s="63"/>
      <c r="L53" s="63"/>
    </row>
    <row r="54" spans="1:12" x14ac:dyDescent="0.25">
      <c r="A54" s="58">
        <v>2</v>
      </c>
      <c r="B54" s="64" t="s">
        <v>215</v>
      </c>
      <c r="C54" s="89" t="s">
        <v>21</v>
      </c>
      <c r="D54" s="127" t="s">
        <v>162</v>
      </c>
      <c r="E54" s="89">
        <v>2</v>
      </c>
      <c r="F54" s="63"/>
      <c r="G54" s="63"/>
      <c r="H54" s="63"/>
      <c r="I54" s="63"/>
      <c r="J54" s="63"/>
      <c r="K54" s="63"/>
      <c r="L54" s="63"/>
    </row>
    <row r="55" spans="1:12" x14ac:dyDescent="0.25">
      <c r="A55" s="58">
        <v>3</v>
      </c>
      <c r="B55" s="62" t="s">
        <v>214</v>
      </c>
      <c r="C55" s="89" t="s">
        <v>21</v>
      </c>
      <c r="D55" s="127" t="s">
        <v>162</v>
      </c>
      <c r="E55" s="89">
        <v>2</v>
      </c>
      <c r="F55" s="63"/>
      <c r="G55" s="63"/>
      <c r="H55" s="63"/>
      <c r="I55" s="89"/>
      <c r="J55" s="89"/>
      <c r="K55" s="89"/>
      <c r="L55" s="63"/>
    </row>
    <row r="56" spans="1:12" x14ac:dyDescent="0.25">
      <c r="A56" s="58">
        <v>4</v>
      </c>
      <c r="B56" s="64" t="s">
        <v>342</v>
      </c>
      <c r="C56" s="89" t="s">
        <v>21</v>
      </c>
      <c r="D56" s="127" t="s">
        <v>162</v>
      </c>
      <c r="E56" s="89">
        <v>1</v>
      </c>
      <c r="F56" s="63"/>
      <c r="G56" s="63"/>
      <c r="H56" s="63"/>
      <c r="I56" s="63"/>
      <c r="J56" s="63"/>
      <c r="K56" s="63"/>
      <c r="L56" s="63"/>
    </row>
    <row r="57" spans="1:12" x14ac:dyDescent="0.25">
      <c r="A57" s="58">
        <v>5</v>
      </c>
      <c r="B57" s="62" t="s">
        <v>216</v>
      </c>
      <c r="C57" s="89" t="s">
        <v>21</v>
      </c>
      <c r="D57" s="127" t="s">
        <v>162</v>
      </c>
      <c r="E57" s="89">
        <v>4</v>
      </c>
      <c r="F57" s="63"/>
      <c r="G57" s="63"/>
      <c r="H57" s="63"/>
      <c r="I57" s="63"/>
      <c r="J57" s="63"/>
      <c r="K57" s="63"/>
      <c r="L57" s="63"/>
    </row>
    <row r="58" spans="1:12" x14ac:dyDescent="0.25">
      <c r="A58" s="58">
        <v>6</v>
      </c>
      <c r="B58" s="62" t="s">
        <v>217</v>
      </c>
      <c r="C58" s="89" t="s">
        <v>21</v>
      </c>
      <c r="D58" s="127" t="s">
        <v>162</v>
      </c>
      <c r="E58" s="89">
        <v>4</v>
      </c>
      <c r="F58" s="63"/>
      <c r="G58" s="63"/>
      <c r="H58" s="63"/>
      <c r="I58" s="63"/>
      <c r="J58" s="63"/>
      <c r="K58" s="63"/>
      <c r="L58" s="63"/>
    </row>
    <row r="59" spans="1:12" ht="25.5" x14ac:dyDescent="0.25">
      <c r="A59" s="58">
        <v>7</v>
      </c>
      <c r="B59" s="64" t="s">
        <v>218</v>
      </c>
      <c r="C59" s="89" t="s">
        <v>21</v>
      </c>
      <c r="D59" s="127" t="s">
        <v>162</v>
      </c>
      <c r="E59" s="89">
        <v>1</v>
      </c>
      <c r="F59" s="63"/>
      <c r="G59" s="63"/>
      <c r="H59" s="63"/>
      <c r="I59" s="63"/>
      <c r="J59" s="63"/>
      <c r="K59" s="63"/>
      <c r="L59" s="63"/>
    </row>
    <row r="60" spans="1:12" x14ac:dyDescent="0.25">
      <c r="A60" s="58">
        <v>8</v>
      </c>
      <c r="B60" s="62" t="s">
        <v>219</v>
      </c>
      <c r="C60" s="89" t="s">
        <v>21</v>
      </c>
      <c r="D60" s="127" t="s">
        <v>162</v>
      </c>
      <c r="E60" s="89">
        <v>1</v>
      </c>
      <c r="F60" s="63"/>
      <c r="G60" s="63"/>
      <c r="H60" s="63"/>
      <c r="I60" s="63"/>
      <c r="J60" s="63"/>
      <c r="K60" s="63"/>
      <c r="L60" s="63"/>
    </row>
    <row r="61" spans="1:12" ht="38.25" x14ac:dyDescent="0.25">
      <c r="A61" s="58">
        <v>9</v>
      </c>
      <c r="B61" s="64" t="s">
        <v>220</v>
      </c>
      <c r="C61" s="89" t="s">
        <v>21</v>
      </c>
      <c r="D61" s="127" t="s">
        <v>162</v>
      </c>
      <c r="E61" s="89">
        <v>1</v>
      </c>
      <c r="F61" s="63"/>
      <c r="G61" s="63"/>
      <c r="H61" s="63"/>
      <c r="I61" s="63"/>
      <c r="J61" s="63"/>
      <c r="K61" s="63"/>
      <c r="L61" s="63"/>
    </row>
    <row r="62" spans="1:12" x14ac:dyDescent="0.25">
      <c r="A62" s="58">
        <v>10</v>
      </c>
      <c r="B62" s="64" t="s">
        <v>221</v>
      </c>
      <c r="C62" s="89" t="s">
        <v>21</v>
      </c>
      <c r="D62" s="127" t="s">
        <v>162</v>
      </c>
      <c r="E62" s="89">
        <v>1</v>
      </c>
      <c r="F62" s="63"/>
      <c r="G62" s="63"/>
      <c r="H62" s="63"/>
      <c r="I62" s="63"/>
      <c r="J62" s="63"/>
      <c r="K62" s="63"/>
      <c r="L62" s="63"/>
    </row>
    <row r="63" spans="1:12" x14ac:dyDescent="0.25">
      <c r="A63" s="58">
        <v>11</v>
      </c>
      <c r="B63" s="62" t="s">
        <v>222</v>
      </c>
      <c r="C63" s="89" t="s">
        <v>21</v>
      </c>
      <c r="D63" s="127" t="s">
        <v>162</v>
      </c>
      <c r="E63" s="89">
        <v>4</v>
      </c>
      <c r="F63" s="63"/>
      <c r="G63" s="63"/>
      <c r="H63" s="63"/>
      <c r="I63" s="63"/>
      <c r="J63" s="63"/>
      <c r="K63" s="63"/>
      <c r="L63" s="63"/>
    </row>
    <row r="64" spans="1:12" x14ac:dyDescent="0.25">
      <c r="A64" s="58">
        <v>12</v>
      </c>
      <c r="B64" s="62" t="s">
        <v>217</v>
      </c>
      <c r="C64" s="89" t="s">
        <v>21</v>
      </c>
      <c r="D64" s="127" t="s">
        <v>162</v>
      </c>
      <c r="E64" s="89">
        <v>5</v>
      </c>
      <c r="F64" s="63"/>
      <c r="G64" s="63"/>
      <c r="H64" s="63"/>
      <c r="I64" s="63"/>
      <c r="J64" s="63"/>
      <c r="K64" s="63"/>
      <c r="L64" s="63"/>
    </row>
    <row r="65" spans="1:12" x14ac:dyDescent="0.25">
      <c r="A65" s="58">
        <v>13</v>
      </c>
      <c r="B65" s="62" t="s">
        <v>238</v>
      </c>
      <c r="C65" s="89" t="s">
        <v>21</v>
      </c>
      <c r="D65" s="127" t="s">
        <v>162</v>
      </c>
      <c r="E65" s="89">
        <v>1</v>
      </c>
      <c r="F65" s="63"/>
      <c r="G65" s="63"/>
      <c r="H65" s="63"/>
      <c r="I65" s="89"/>
      <c r="J65" s="89"/>
      <c r="K65" s="89"/>
      <c r="L65" s="63"/>
    </row>
    <row r="66" spans="1:12" x14ac:dyDescent="0.25">
      <c r="A66" s="3"/>
      <c r="B66" s="11" t="s">
        <v>7</v>
      </c>
      <c r="C66" s="12"/>
      <c r="D66" s="13"/>
      <c r="E66" s="14"/>
      <c r="F66" s="15"/>
      <c r="G66" s="15">
        <f>SUM(G9:G65)</f>
        <v>0</v>
      </c>
      <c r="H66" s="15"/>
      <c r="I66" s="15"/>
      <c r="J66" s="15"/>
      <c r="K66" s="15"/>
      <c r="L66" s="15">
        <f>SUM(L9:L65)</f>
        <v>0</v>
      </c>
    </row>
    <row r="67" spans="1:12" x14ac:dyDescent="0.25">
      <c r="A67" s="3"/>
      <c r="B67" s="6" t="s">
        <v>25</v>
      </c>
      <c r="C67" s="16">
        <v>0.05</v>
      </c>
      <c r="D67" s="13"/>
      <c r="E67" s="14"/>
      <c r="F67" s="15"/>
      <c r="G67" s="15"/>
      <c r="H67" s="15"/>
      <c r="I67" s="15"/>
      <c r="J67" s="15"/>
      <c r="K67" s="15"/>
      <c r="L67" s="7">
        <f>G66*C67</f>
        <v>0</v>
      </c>
    </row>
    <row r="68" spans="1:12" x14ac:dyDescent="0.25">
      <c r="A68" s="3"/>
      <c r="B68" s="17" t="s">
        <v>7</v>
      </c>
      <c r="C68" s="16"/>
      <c r="D68" s="13"/>
      <c r="E68" s="14"/>
      <c r="F68" s="15"/>
      <c r="G68" s="15"/>
      <c r="H68" s="15"/>
      <c r="I68" s="15"/>
      <c r="J68" s="15"/>
      <c r="K68" s="15"/>
      <c r="L68" s="7">
        <f>L67+L66</f>
        <v>0</v>
      </c>
    </row>
    <row r="69" spans="1:12" x14ac:dyDescent="0.25">
      <c r="A69" s="3"/>
      <c r="B69" s="18" t="s">
        <v>26</v>
      </c>
      <c r="C69" s="19">
        <v>0.1</v>
      </c>
      <c r="D69" s="13"/>
      <c r="E69" s="14"/>
      <c r="F69" s="15"/>
      <c r="G69" s="15"/>
      <c r="H69" s="15"/>
      <c r="I69" s="15"/>
      <c r="J69" s="15"/>
      <c r="K69" s="15"/>
      <c r="L69" s="7">
        <f>L68*C69</f>
        <v>0</v>
      </c>
    </row>
    <row r="70" spans="1:12" x14ac:dyDescent="0.25">
      <c r="A70" s="3"/>
      <c r="B70" s="17" t="s">
        <v>7</v>
      </c>
      <c r="C70" s="19"/>
      <c r="D70" s="13"/>
      <c r="E70" s="14"/>
      <c r="F70" s="15"/>
      <c r="G70" s="15"/>
      <c r="H70" s="15"/>
      <c r="I70" s="15"/>
      <c r="J70" s="15"/>
      <c r="K70" s="15"/>
      <c r="L70" s="7">
        <f>L69+L68</f>
        <v>0</v>
      </c>
    </row>
    <row r="71" spans="1:12" x14ac:dyDescent="0.25">
      <c r="A71" s="3"/>
      <c r="B71" s="20" t="s">
        <v>27</v>
      </c>
      <c r="C71" s="16">
        <v>0.08</v>
      </c>
      <c r="D71" s="6"/>
      <c r="E71" s="21"/>
      <c r="F71" s="20"/>
      <c r="G71" s="22"/>
      <c r="H71" s="22"/>
      <c r="I71" s="22"/>
      <c r="J71" s="31"/>
      <c r="K71" s="31"/>
      <c r="L71" s="32">
        <f>L70*C71</f>
        <v>0</v>
      </c>
    </row>
    <row r="72" spans="1:12" x14ac:dyDescent="0.25">
      <c r="A72" s="3"/>
      <c r="B72" s="17" t="s">
        <v>7</v>
      </c>
      <c r="C72" s="24"/>
      <c r="D72" s="24"/>
      <c r="E72" s="24"/>
      <c r="F72" s="24"/>
      <c r="G72" s="25"/>
      <c r="H72" s="25"/>
      <c r="I72" s="25"/>
      <c r="J72" s="25"/>
      <c r="K72" s="25"/>
      <c r="L72" s="8">
        <f>SUM(L70:L71)</f>
        <v>0</v>
      </c>
    </row>
    <row r="73" spans="1:12" x14ac:dyDescent="0.25">
      <c r="A73" s="3"/>
      <c r="B73" s="26" t="s">
        <v>28</v>
      </c>
      <c r="C73" s="27">
        <v>0.05</v>
      </c>
      <c r="D73" s="28"/>
      <c r="E73" s="28"/>
      <c r="F73" s="28"/>
      <c r="G73" s="28"/>
      <c r="H73" s="28"/>
      <c r="I73" s="28"/>
      <c r="J73" s="28"/>
      <c r="K73" s="28"/>
      <c r="L73" s="8">
        <f>L72*C73</f>
        <v>0</v>
      </c>
    </row>
    <row r="74" spans="1:12" x14ac:dyDescent="0.25">
      <c r="A74" s="3"/>
      <c r="B74" s="17" t="s">
        <v>7</v>
      </c>
      <c r="C74" s="29"/>
      <c r="D74" s="28"/>
      <c r="E74" s="28"/>
      <c r="F74" s="28"/>
      <c r="G74" s="28"/>
      <c r="H74" s="28"/>
      <c r="I74" s="28"/>
      <c r="J74" s="28"/>
      <c r="K74" s="28"/>
      <c r="L74" s="8">
        <f>SUM(L72:L73)</f>
        <v>0</v>
      </c>
    </row>
    <row r="75" spans="1:12" x14ac:dyDescent="0.25">
      <c r="A75" s="3"/>
      <c r="B75" s="26" t="s">
        <v>29</v>
      </c>
      <c r="C75" s="27">
        <v>0.18</v>
      </c>
      <c r="D75" s="28"/>
      <c r="E75" s="28"/>
      <c r="F75" s="28"/>
      <c r="G75" s="28"/>
      <c r="H75" s="28"/>
      <c r="I75" s="28"/>
      <c r="J75" s="28"/>
      <c r="K75" s="28"/>
      <c r="L75" s="8">
        <f>L74*C75</f>
        <v>0</v>
      </c>
    </row>
    <row r="76" spans="1:12" x14ac:dyDescent="0.25">
      <c r="A76" s="3"/>
      <c r="B76" s="28" t="s">
        <v>30</v>
      </c>
      <c r="C76" s="28"/>
      <c r="D76" s="28"/>
      <c r="E76" s="28"/>
      <c r="F76" s="28"/>
      <c r="G76" s="28"/>
      <c r="H76" s="28"/>
      <c r="I76" s="28"/>
      <c r="J76" s="28"/>
      <c r="K76" s="28"/>
      <c r="L76" s="30">
        <f>L75+L74</f>
        <v>0</v>
      </c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</sheetData>
  <mergeCells count="13">
    <mergeCell ref="B2:D2"/>
    <mergeCell ref="D4:F4"/>
    <mergeCell ref="A6:A7"/>
    <mergeCell ref="B6:B7"/>
    <mergeCell ref="C6:C7"/>
    <mergeCell ref="D6:E6"/>
    <mergeCell ref="F6:G6"/>
    <mergeCell ref="A52:L52"/>
    <mergeCell ref="H6:I6"/>
    <mergeCell ref="J6:K6"/>
    <mergeCell ref="L6:L7"/>
    <mergeCell ref="A9:L9"/>
    <mergeCell ref="A31:L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  <vt:lpstr>გათბობა-გაგრილება-ვენტილაცია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2024-01-15T10:47:29Z</dcterms:modified>
</cp:coreProperties>
</file>