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Chkheidze\AppData\Local\Microsoft\Windows\INetCache\Content.Outlook\6AAB3KXQ\"/>
    </mc:Choice>
  </mc:AlternateContent>
  <xr:revisionPtr revIDLastSave="0" documentId="13_ncr:1_{43E19285-66B4-4BB4-B39C-90D4B97841C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ompany-Service Contract" sheetId="2" r:id="rId1"/>
    <sheet name="Contract for Work" sheetId="3" r:id="rId2"/>
  </sheets>
  <externalReferences>
    <externalReference r:id="rId3"/>
    <externalReference r:id="rId4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5" i="3"/>
  <c r="F16" i="3"/>
  <c r="C6" i="3"/>
  <c r="C5" i="3"/>
  <c r="C4" i="3"/>
  <c r="C3" i="3"/>
  <c r="C5" i="2"/>
  <c r="C6" i="2"/>
  <c r="C4" i="2"/>
  <c r="C3" i="2"/>
  <c r="F13" i="3"/>
  <c r="F14" i="3"/>
  <c r="F17" i="3" l="1"/>
  <c r="F22" i="3" l="1"/>
  <c r="F23" i="3" s="1"/>
  <c r="F24" i="3" s="1"/>
  <c r="D48" i="2"/>
  <c r="D27" i="3" l="1"/>
  <c r="F28" i="2"/>
  <c r="F35" i="2"/>
  <c r="F36" i="2"/>
  <c r="F37" i="2"/>
  <c r="F38" i="2"/>
  <c r="F39" i="2"/>
  <c r="F24" i="2"/>
  <c r="F25" i="2"/>
  <c r="F26" i="2"/>
  <c r="F27" i="2"/>
  <c r="F29" i="2"/>
  <c r="C11" i="2"/>
  <c r="C13" i="2"/>
  <c r="F13" i="2"/>
  <c r="C12" i="2"/>
  <c r="C14" i="2"/>
  <c r="C15" i="2"/>
  <c r="C16" i="2"/>
  <c r="C17" i="2"/>
  <c r="C18" i="2"/>
  <c r="F14" i="2"/>
  <c r="F30" i="2" l="1"/>
  <c r="F40" i="2"/>
  <c r="F16" i="2" l="1"/>
  <c r="F11" i="2" l="1"/>
  <c r="F12" i="2"/>
  <c r="F15" i="2"/>
  <c r="F17" i="2"/>
  <c r="F18" i="2"/>
  <c r="F19" i="2" l="1"/>
  <c r="F43" i="2" s="1"/>
  <c r="F44" i="2" l="1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sharedStrings.xml><?xml version="1.0" encoding="utf-8"?>
<sst xmlns="http://schemas.openxmlformats.org/spreadsheetml/2006/main" count="103" uniqueCount="62">
  <si>
    <t>Estimation of the anticipated Contract Amount</t>
  </si>
  <si>
    <t>Tender number:</t>
  </si>
  <si>
    <t>Assignment:</t>
  </si>
  <si>
    <t>Project number (PN):</t>
  </si>
  <si>
    <t>Date: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</si>
  <si>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</si>
  <si>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</si>
  <si>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</si>
  <si>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</si>
  <si>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</si>
  <si>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</si>
  <si>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</si>
  <si>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</si>
  <si>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</si>
  <si>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</si>
  <si>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</si>
  <si>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</si>
  <si>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</si>
  <si>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</si>
  <si>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</si>
  <si>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</si>
  <si>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</si>
  <si>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</si>
  <si>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</si>
  <si>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</si>
  <si>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</si>
  <si>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</si>
  <si>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</si>
  <si>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</si>
  <si>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</si>
  <si>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</si>
  <si>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</si>
  <si>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</si>
  <si>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</si>
  <si>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</si>
  <si>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</si>
  <si>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</si>
  <si>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</si>
  <si>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Production of videos about CESL financed projects</t>
  </si>
  <si>
    <t>19.2204.6-013.00</t>
  </si>
  <si>
    <t>1. Fixed Price</t>
  </si>
  <si>
    <t>Description</t>
  </si>
  <si>
    <t>Remuneration</t>
  </si>
  <si>
    <t>Milestone 1</t>
  </si>
  <si>
    <t>Transportation and accommodation</t>
  </si>
  <si>
    <t>57 days, 4 persons, 4 different regions, 18 locations</t>
  </si>
  <si>
    <t>Milestone 2</t>
  </si>
  <si>
    <t>Delivery of final versions of  "short" videos as specified in ToR for Kakheti region</t>
  </si>
  <si>
    <t>Milestone 3</t>
  </si>
  <si>
    <t>Delivery of final versions of  "short" videos as specified in ToR for Imereti region</t>
  </si>
  <si>
    <t>Shooting in five municipalities at different locations, 15-20 days in total.</t>
  </si>
  <si>
    <t>Milestone 4</t>
  </si>
  <si>
    <t>Delivery of final versions of  "short" videos as specified in ToR for Racha-Lechkhumi region</t>
  </si>
  <si>
    <t>Shooting in two municipalities at two different locations, 8-10 days.</t>
  </si>
  <si>
    <t>Milestone 5</t>
  </si>
  <si>
    <t>Delivery of final versions of  "short" videos as specified in ToR for Guria region</t>
  </si>
  <si>
    <t>Shooting in one municipality, one location, 7  days. Hiring 2 actors for advertisment.</t>
  </si>
  <si>
    <t>Milestone 6</t>
  </si>
  <si>
    <t>Delivery of final versions of  "long" (12-15 minutes) video as specified in ToR</t>
  </si>
  <si>
    <t>Proccesing videos, collor reduction, creating music and adding English subtitles. 15-20  days</t>
  </si>
  <si>
    <t>2. Total costs</t>
  </si>
  <si>
    <t>Shooting in five municipalities at seven different locations, 15-20 days in total. Hiring 2 actors for advertisment for only 1 video.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</si>
</sst>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  <xf numFmtId="9" fontId="17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17" xfId="0" applyFont="1" applyBorder="1"/>
    <xf numFmtId="0" fontId="3" fillId="4" borderId="0" xfId="0" applyFont="1" applyFill="1"/>
    <xf numFmtId="0" fontId="3" fillId="0" borderId="24" xfId="0" applyFont="1" applyBorder="1"/>
    <xf numFmtId="0" fontId="3" fillId="0" borderId="25" xfId="0" applyFont="1" applyBorder="1"/>
    <xf numFmtId="0" fontId="3" fillId="0" borderId="10" xfId="7" applyFont="1" applyBorder="1">
      <alignment vertical="center" wrapText="1"/>
    </xf>
    <xf numFmtId="0" fontId="6" fillId="2" borderId="2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25" xfId="0" applyNumberFormat="1" applyFont="1" applyBorder="1" applyAlignment="1">
      <alignment horizontal="center"/>
    </xf>
    <xf numFmtId="0" fontId="2" fillId="0" borderId="25" xfId="0" applyFont="1" applyBorder="1"/>
    <xf numFmtId="0" fontId="5" fillId="2" borderId="20" xfId="0" applyFont="1" applyFill="1" applyBorder="1"/>
    <xf numFmtId="0" fontId="3" fillId="2" borderId="20" xfId="0" applyFont="1" applyFill="1" applyBorder="1"/>
    <xf numFmtId="0" fontId="3" fillId="4" borderId="20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4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5" borderId="34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9" xfId="0" applyFont="1" applyFill="1" applyBorder="1" applyAlignment="1" applyProtection="1">
      <alignment horizontal="left"/>
      <protection locked="0"/>
    </xf>
    <xf numFmtId="0" fontId="3" fillId="5" borderId="32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36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7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2" fillId="5" borderId="22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1" xfId="0" applyFont="1" applyFill="1" applyBorder="1"/>
    <xf numFmtId="0" fontId="2" fillId="5" borderId="39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6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5" fillId="0" borderId="0" xfId="0" applyFont="1"/>
    <xf numFmtId="0" fontId="3" fillId="5" borderId="35" xfId="0" applyFont="1" applyFill="1" applyBorder="1" applyAlignment="1" applyProtection="1">
      <alignment wrapText="1"/>
      <protection locked="0"/>
    </xf>
    <xf numFmtId="0" fontId="3" fillId="5" borderId="36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8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14" fillId="0" borderId="0" xfId="0" applyFont="1"/>
    <xf numFmtId="0" fontId="2" fillId="0" borderId="7" xfId="0" applyFont="1" applyBorder="1"/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6" fillId="6" borderId="29" xfId="0" applyFont="1" applyFill="1" applyBorder="1" applyAlignment="1">
      <alignment horizontal="left" vertical="top" wrapText="1"/>
    </xf>
    <xf numFmtId="0" fontId="16" fillId="6" borderId="29" xfId="0" applyFont="1" applyFill="1" applyBorder="1" applyAlignment="1">
      <alignment horizontal="left" vertical="top"/>
    </xf>
    <xf numFmtId="0" fontId="16" fillId="6" borderId="30" xfId="0" applyFont="1" applyFill="1" applyBorder="1" applyAlignment="1">
      <alignment horizontal="left" vertical="top" wrapText="1"/>
    </xf>
    <xf numFmtId="0" fontId="16" fillId="6" borderId="30" xfId="0" applyFont="1" applyFill="1" applyBorder="1" applyAlignment="1">
      <alignment horizontal="left" vertical="top"/>
    </xf>
    <xf numFmtId="0" fontId="16" fillId="6" borderId="20" xfId="0" applyFont="1" applyFill="1" applyBorder="1" applyAlignment="1">
      <alignment horizontal="left" vertical="top"/>
    </xf>
    <xf numFmtId="0" fontId="16" fillId="6" borderId="33" xfId="0" applyFont="1" applyFill="1" applyBorder="1" applyAlignment="1">
      <alignment horizontal="left" vertical="top" wrapText="1"/>
    </xf>
    <xf numFmtId="0" fontId="16" fillId="6" borderId="20" xfId="0" applyFont="1" applyFill="1" applyBorder="1" applyAlignment="1">
      <alignment horizontal="left" vertical="top" wrapText="1"/>
    </xf>
    <xf numFmtId="0" fontId="2" fillId="6" borderId="42" xfId="0" applyFont="1" applyFill="1" applyBorder="1" applyAlignment="1">
      <alignment horizontal="left" vertical="top"/>
    </xf>
    <xf numFmtId="0" fontId="2" fillId="6" borderId="41" xfId="0" applyFont="1" applyFill="1" applyBorder="1" applyAlignment="1">
      <alignment horizontal="left" vertical="top"/>
    </xf>
    <xf numFmtId="0" fontId="3" fillId="0" borderId="20" xfId="0" applyFont="1" applyBorder="1"/>
    <xf numFmtId="0" fontId="3" fillId="0" borderId="44" xfId="0" applyFont="1" applyBorder="1"/>
    <xf numFmtId="0" fontId="6" fillId="0" borderId="20" xfId="1" applyFont="1" applyFill="1" applyBorder="1" applyAlignment="1">
      <alignment vertical="center"/>
    </xf>
    <xf numFmtId="3" fontId="2" fillId="5" borderId="39" xfId="0" applyNumberFormat="1" applyFont="1" applyFill="1" applyBorder="1" applyAlignment="1" applyProtection="1">
      <alignment horizontal="left"/>
      <protection locked="0"/>
    </xf>
    <xf numFmtId="14" fontId="3" fillId="5" borderId="19" xfId="0" applyNumberFormat="1" applyFont="1" applyFill="1" applyBorder="1" applyAlignment="1" applyProtection="1">
      <alignment horizontal="left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2" fillId="6" borderId="42" xfId="0" applyFont="1" applyFill="1" applyBorder="1" applyAlignment="1">
      <alignment horizontal="center" vertical="top" wrapText="1"/>
    </xf>
    <xf numFmtId="9" fontId="0" fillId="0" borderId="0" xfId="8" applyFont="1"/>
    <xf numFmtId="0" fontId="15" fillId="5" borderId="6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0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7" fillId="5" borderId="20" xfId="0" applyFont="1" applyFill="1" applyBorder="1" applyAlignment="1" applyProtection="1">
      <alignment horizontal="left" wrapText="1"/>
      <protection locked="0"/>
    </xf>
    <xf numFmtId="0" fontId="7" fillId="5" borderId="21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/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3" fillId="5" borderId="28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>
      <alignment horizontal="left" vertical="top"/>
    </xf>
    <xf numFmtId="0" fontId="2" fillId="6" borderId="41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0" fontId="7" fillId="0" borderId="21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21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</cellXfs>
  <cellStyles count="9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Percent" xfId="8" builtinId="5"/>
    <cellStyle name="Tabelle Zahl" xfId="5" xr:uid="{00000000-0005-0000-0000-000007000000}"/>
  </cellStyles>
  <dxfs count="30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https://gizonline-my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G18" totalsRowShown="0" headerRowDxfId="29" headerRowBorderDxfId="28" tableBorderDxfId="27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6" dataCellStyle="Eingabe Tabelle"/>
    <tableColumn id="2" xr3:uid="{00000000-0010-0000-0000-000002000000}" name="Name" dataDxfId="25" dataCellStyle="Beschriftung"/>
    <tableColumn id="3" xr3:uid="{00000000-0010-0000-0000-000003000000}" name="Type of reimbursement" dataDxfId="24" dataCellStyle="Beschriftung">
      <calculatedColumnFormula>"Lump sum /per day"</calculatedColumnFormula>
    </tableColumn>
    <tableColumn id="4" xr3:uid="{00000000-0010-0000-0000-000004000000}" name="Number" dataDxfId="23"/>
    <tableColumn id="5" xr3:uid="{00000000-0010-0000-0000-000005000000}" name="Remuneration_x000a_GEL" dataDxfId="22"/>
    <tableColumn id="6" xr3:uid="{00000000-0010-0000-0000-000006000000}" name="Total" dataDxfId="21">
      <calculatedColumnFormula>D11*E11</calculatedColumnFormula>
    </tableColumn>
    <tableColumn id="7" xr3:uid="{00000000-0010-0000-0000-000007000000}" name="Explanations" dataDxfId="2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3:G29" totalsRowShown="0" headerRowDxfId="19" headerRowBorderDxfId="18" tableBorderDxfId="17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6"/>
    <tableColumn id="4" xr3:uid="{00000000-0010-0000-0100-000004000000}" name="Number" dataDxfId="15"/>
    <tableColumn id="5" xr3:uid="{00000000-0010-0000-0100-000005000000}" name="Budget/ Price_x000a_GEL" dataDxfId="14"/>
    <tableColumn id="6" xr3:uid="{00000000-0010-0000-0100-000006000000}" name="Total _x000a_GEL" dataDxfId="13">
      <calculatedColumnFormula>D24*E24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4:G39" totalsRowShown="0" headerRowDxfId="12" headerRowBorderDxfId="11" tableBorderDxfId="10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9"/>
    <tableColumn id="2" xr3:uid="{00000000-0010-0000-0200-000002000000}" name=" " dataDxfId="8"/>
    <tableColumn id="3" xr3:uid="{00000000-0010-0000-0200-000003000000}" name="Type of reimbursement" dataDxfId="7"/>
    <tableColumn id="4" xr3:uid="{00000000-0010-0000-0200-000004000000}" name="Number" dataDxfId="6"/>
    <tableColumn id="5" xr3:uid="{00000000-0010-0000-0200-000005000000}" name="Budget/ Price_x000a_GEL"/>
    <tableColumn id="6" xr3:uid="{00000000-0010-0000-0200-000006000000}" name="Total _x000a_GEL" dataDxfId="5">
      <calculatedColumnFormula>E35*D35</calculatedColumnFormula>
    </tableColumn>
    <tableColumn id="7" xr3:uid="{00000000-0010-0000-0200-000007000000}" name="Explanations" dataDxfId="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workbookViewId="0">
      <selection sqref="A1:F1"/>
    </sheetView>
  </sheetViews>
  <sheetFormatPr defaultColWidth="9.21875" defaultRowHeight="14.4" x14ac:dyDescent="0.3"/>
  <cols>
    <col min="1" max="1" width="19.21875" customWidth="1"/>
    <col min="2" max="2" width="18.21875" customWidth="1"/>
    <col min="3" max="3" width="19.21875" customWidth="1"/>
    <col min="4" max="4" width="8.44140625" customWidth="1"/>
    <col min="5" max="5" width="13.21875" customWidth="1"/>
    <col min="6" max="6" width="10.21875" customWidth="1"/>
    <col min="7" max="7" width="39.21875" customWidth="1"/>
  </cols>
  <sheetData>
    <row r="1" spans="1:7" ht="73.5" customHeight="1" x14ac:dyDescent="0.3">
      <c r="A1" s="104" t="s">
        <v>0</v>
      </c>
      <c r="B1" s="104"/>
      <c r="C1" s="104"/>
      <c r="D1" s="104"/>
      <c r="E1" s="104"/>
      <c r="F1" s="104"/>
      <c r="G1" s="67"/>
    </row>
    <row r="2" spans="1:7" ht="17.100000000000001" customHeight="1" thickBot="1" x14ac:dyDescent="0.35">
      <c r="A2" s="1" t="s">
        <v>1</v>
      </c>
      <c r="B2" s="66"/>
      <c r="C2" s="1" t="s">
        <v>2</v>
      </c>
      <c r="D2" s="109"/>
      <c r="E2" s="109"/>
      <c r="F2" s="109"/>
      <c r="G2" s="109"/>
    </row>
    <row r="3" spans="1:7" ht="17.100000000000001" customHeight="1" thickBot="1" x14ac:dyDescent="0.35">
      <c r="A3" s="1" t="s">
        <v>3</v>
      </c>
      <c r="B3" s="63"/>
      <c r="C3" s="1" t="str">
        <f>IF(A1="Price schedule","Contractor:","")</f>
        <v/>
      </c>
      <c r="D3" s="110"/>
      <c r="E3" s="110"/>
      <c r="F3" s="110"/>
      <c r="G3" s="110"/>
    </row>
    <row r="4" spans="1:7" ht="17.100000000000001" customHeight="1" thickBot="1" x14ac:dyDescent="0.35">
      <c r="A4" s="1" t="s">
        <v>4</v>
      </c>
      <c r="B4" s="29"/>
      <c r="C4" s="1" t="str">
        <f>IF(A1="Price Schedule","Tax ID","")</f>
        <v/>
      </c>
      <c r="D4" s="108"/>
      <c r="E4" s="108"/>
      <c r="F4" s="108"/>
      <c r="G4" s="108"/>
    </row>
    <row r="5" spans="1:7" ht="14.25" customHeight="1" thickBot="1" x14ac:dyDescent="0.35">
      <c r="A5" s="3"/>
      <c r="B5" s="3"/>
      <c r="C5" s="1" t="str">
        <f>IF(A1="Price schedule","Address:","")</f>
        <v/>
      </c>
      <c r="D5" s="108"/>
      <c r="E5" s="108"/>
      <c r="F5" s="108"/>
      <c r="G5" s="108"/>
    </row>
    <row r="6" spans="1:7" ht="14.25" customHeight="1" thickBot="1" x14ac:dyDescent="0.35">
      <c r="A6" s="3"/>
      <c r="B6" s="3"/>
      <c r="C6" s="1" t="str">
        <f>IF(A1="Price schedule","Telephone/Email:","")</f>
        <v/>
      </c>
      <c r="D6" s="108"/>
      <c r="E6" s="108"/>
      <c r="F6" s="108"/>
      <c r="G6" s="108"/>
    </row>
    <row r="7" spans="1:7" x14ac:dyDescent="0.3">
      <c r="A7" s="3"/>
      <c r="B7" s="3"/>
      <c r="C7" s="3"/>
      <c r="D7" s="3"/>
      <c r="E7" s="3"/>
      <c r="F7" s="3"/>
      <c r="G7" s="3"/>
    </row>
    <row r="8" spans="1:7" ht="13.5" customHeight="1" thickBot="1" x14ac:dyDescent="0.35">
      <c r="A8" s="105" t="s">
        <v>5</v>
      </c>
      <c r="B8" s="105"/>
      <c r="C8" s="105"/>
      <c r="D8" s="105"/>
      <c r="E8" s="105"/>
      <c r="F8" s="105"/>
      <c r="G8" s="105"/>
    </row>
    <row r="9" spans="1:7" ht="9.75" customHeight="1" x14ac:dyDescent="0.3">
      <c r="A9" s="8"/>
      <c r="B9" s="8"/>
      <c r="C9" s="8"/>
      <c r="D9" s="8"/>
      <c r="E9" s="8"/>
      <c r="F9" s="8"/>
      <c r="G9" s="8"/>
    </row>
    <row r="10" spans="1:7" ht="24.6" thickBot="1" x14ac:dyDescent="0.35">
      <c r="A10" s="84" t="s">
        <v>6</v>
      </c>
      <c r="B10" s="85" t="s">
        <v>7</v>
      </c>
      <c r="C10" s="86" t="s">
        <v>8</v>
      </c>
      <c r="D10" s="86" t="s">
        <v>9</v>
      </c>
      <c r="E10" s="86" t="s">
        <v>10</v>
      </c>
      <c r="F10" s="87" t="s">
        <v>11</v>
      </c>
      <c r="G10" s="88" t="s">
        <v>12</v>
      </c>
    </row>
    <row r="11" spans="1:7" x14ac:dyDescent="0.3">
      <c r="A11" s="24" t="s">
        <v>13</v>
      </c>
      <c r="B11" s="37"/>
      <c r="C11" s="6" t="str">
        <f>"Lump sum /per day"</f>
        <v>Lump sum /per day</v>
      </c>
      <c r="D11" s="41"/>
      <c r="E11" s="41"/>
      <c r="F11" s="52">
        <f>D11*E11</f>
        <v>0</v>
      </c>
      <c r="G11" s="30"/>
    </row>
    <row r="12" spans="1:7" x14ac:dyDescent="0.3">
      <c r="A12" s="24" t="s">
        <v>14</v>
      </c>
      <c r="B12" s="38"/>
      <c r="C12" s="6" t="str">
        <f t="shared" ref="C12:C18" si="0">"Lump sum /per day"</f>
        <v>Lump sum /per day</v>
      </c>
      <c r="D12" s="43"/>
      <c r="E12" s="43"/>
      <c r="F12" s="53">
        <f>D12*E12</f>
        <v>0</v>
      </c>
      <c r="G12" s="31"/>
    </row>
    <row r="13" spans="1:7" x14ac:dyDescent="0.3">
      <c r="A13" s="24" t="s">
        <v>13</v>
      </c>
      <c r="B13" s="39"/>
      <c r="C13" s="6" t="str">
        <f t="shared" si="0"/>
        <v>Lump sum /per day</v>
      </c>
      <c r="D13" s="44"/>
      <c r="E13" s="44"/>
      <c r="F13" s="53">
        <f>D13*E13</f>
        <v>0</v>
      </c>
      <c r="G13" s="21"/>
    </row>
    <row r="14" spans="1:7" ht="15.75" customHeight="1" x14ac:dyDescent="0.3">
      <c r="A14" s="24" t="s">
        <v>13</v>
      </c>
      <c r="B14" s="40"/>
      <c r="C14" s="6" t="str">
        <f t="shared" si="0"/>
        <v>Lump sum /per day</v>
      </c>
      <c r="D14" s="41"/>
      <c r="E14" s="41"/>
      <c r="F14" s="53">
        <f>D14*E14</f>
        <v>0</v>
      </c>
      <c r="G14" s="20"/>
    </row>
    <row r="15" spans="1:7" x14ac:dyDescent="0.3">
      <c r="A15" s="24" t="s">
        <v>13</v>
      </c>
      <c r="B15" s="25"/>
      <c r="C15" s="6" t="str">
        <f t="shared" si="0"/>
        <v>Lump sum /per day</v>
      </c>
      <c r="D15" s="44"/>
      <c r="E15" s="44"/>
      <c r="F15" s="53">
        <f t="shared" ref="F15:F18" si="1">D15*E15</f>
        <v>0</v>
      </c>
      <c r="G15" s="21"/>
    </row>
    <row r="16" spans="1:7" x14ac:dyDescent="0.3">
      <c r="A16" s="24" t="s">
        <v>13</v>
      </c>
      <c r="B16" s="25"/>
      <c r="C16" s="6" t="str">
        <f t="shared" si="0"/>
        <v>Lump sum /per day</v>
      </c>
      <c r="D16" s="45"/>
      <c r="E16" s="45"/>
      <c r="F16" s="53">
        <f>D16*E16</f>
        <v>0</v>
      </c>
      <c r="G16" s="19"/>
    </row>
    <row r="17" spans="1:7" x14ac:dyDescent="0.3">
      <c r="A17" s="24" t="s">
        <v>13</v>
      </c>
      <c r="B17" s="25"/>
      <c r="C17" s="6" t="str">
        <f t="shared" si="0"/>
        <v>Lump sum /per day</v>
      </c>
      <c r="D17" s="44"/>
      <c r="E17" s="44"/>
      <c r="F17" s="53">
        <f t="shared" si="1"/>
        <v>0</v>
      </c>
      <c r="G17" s="21"/>
    </row>
    <row r="18" spans="1:7" ht="15" thickBot="1" x14ac:dyDescent="0.35">
      <c r="A18" s="24" t="s">
        <v>13</v>
      </c>
      <c r="B18" s="25"/>
      <c r="C18" s="6" t="str">
        <f t="shared" si="0"/>
        <v>Lump sum /per day</v>
      </c>
      <c r="D18" s="45"/>
      <c r="E18" s="45"/>
      <c r="F18" s="42">
        <f t="shared" si="1"/>
        <v>0</v>
      </c>
      <c r="G18" s="22"/>
    </row>
    <row r="19" spans="1:7" ht="15.6" thickTop="1" thickBot="1" x14ac:dyDescent="0.35">
      <c r="A19" s="106" t="s">
        <v>15</v>
      </c>
      <c r="B19" s="106"/>
      <c r="C19" s="106"/>
      <c r="D19" s="106"/>
      <c r="E19" s="106"/>
      <c r="F19" s="78">
        <f>SUM(F11:F18)</f>
        <v>0</v>
      </c>
      <c r="G19" s="77"/>
    </row>
    <row r="20" spans="1:7" ht="15" thickTop="1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107" t="s">
        <v>16</v>
      </c>
      <c r="B21" s="107"/>
      <c r="C21" s="107"/>
      <c r="D21" s="107"/>
      <c r="E21" s="107"/>
      <c r="F21" s="107"/>
      <c r="G21" s="107"/>
    </row>
    <row r="22" spans="1:7" ht="10.5" customHeight="1" thickBot="1" x14ac:dyDescent="0.35">
      <c r="A22" s="93"/>
      <c r="B22" s="93"/>
      <c r="C22" s="93"/>
      <c r="D22" s="93"/>
      <c r="E22" s="93"/>
      <c r="F22" s="93"/>
      <c r="G22" s="94"/>
    </row>
    <row r="23" spans="1:7" ht="24.75" customHeight="1" thickBot="1" x14ac:dyDescent="0.35">
      <c r="A23" s="84" t="s">
        <v>17</v>
      </c>
      <c r="B23" s="86" t="s">
        <v>18</v>
      </c>
      <c r="C23" s="86" t="s">
        <v>8</v>
      </c>
      <c r="D23" s="86" t="s">
        <v>9</v>
      </c>
      <c r="E23" s="86" t="s">
        <v>19</v>
      </c>
      <c r="F23" s="86" t="s">
        <v>20</v>
      </c>
      <c r="G23" s="89" t="s">
        <v>12</v>
      </c>
    </row>
    <row r="24" spans="1:7" ht="24" x14ac:dyDescent="0.3">
      <c r="A24" s="68" t="s">
        <v>21</v>
      </c>
      <c r="B24" s="23"/>
      <c r="C24" s="16" t="s">
        <v>22</v>
      </c>
      <c r="D24" s="51"/>
      <c r="E24" s="51"/>
      <c r="F24" s="52">
        <f t="shared" ref="F24:F29" si="2">D24*E24</f>
        <v>0</v>
      </c>
      <c r="G24" s="32"/>
    </row>
    <row r="25" spans="1:7" x14ac:dyDescent="0.3">
      <c r="A25" s="27" t="s">
        <v>23</v>
      </c>
      <c r="B25" s="21"/>
      <c r="C25" s="14" t="s">
        <v>22</v>
      </c>
      <c r="D25" s="38"/>
      <c r="E25" s="38"/>
      <c r="F25" s="53">
        <f t="shared" si="2"/>
        <v>0</v>
      </c>
      <c r="G25" s="33"/>
    </row>
    <row r="26" spans="1:7" x14ac:dyDescent="0.3">
      <c r="A26" s="17" t="s">
        <v>24</v>
      </c>
      <c r="B26" s="21"/>
      <c r="C26" s="14" t="s">
        <v>22</v>
      </c>
      <c r="D26" s="38"/>
      <c r="E26" s="38"/>
      <c r="F26" s="53">
        <f t="shared" si="2"/>
        <v>0</v>
      </c>
      <c r="G26" s="33"/>
    </row>
    <row r="27" spans="1:7" ht="26.25" customHeight="1" x14ac:dyDescent="0.3">
      <c r="A27" s="17" t="s">
        <v>25</v>
      </c>
      <c r="B27" s="21"/>
      <c r="C27" s="14" t="s">
        <v>22</v>
      </c>
      <c r="D27" s="46"/>
      <c r="E27" s="46"/>
      <c r="F27" s="53">
        <f t="shared" si="2"/>
        <v>0</v>
      </c>
      <c r="G27" s="33"/>
    </row>
    <row r="28" spans="1:7" x14ac:dyDescent="0.3">
      <c r="A28" s="28" t="s">
        <v>26</v>
      </c>
      <c r="B28" s="19"/>
      <c r="C28" s="14" t="s">
        <v>22</v>
      </c>
      <c r="D28" s="46"/>
      <c r="E28" s="46"/>
      <c r="F28" s="54">
        <f t="shared" si="2"/>
        <v>0</v>
      </c>
      <c r="G28" s="34"/>
    </row>
    <row r="29" spans="1:7" ht="15" thickBot="1" x14ac:dyDescent="0.35">
      <c r="A29" s="18" t="s">
        <v>27</v>
      </c>
      <c r="B29" s="22"/>
      <c r="C29" s="15" t="s">
        <v>22</v>
      </c>
      <c r="D29" s="50"/>
      <c r="E29" s="50"/>
      <c r="F29" s="55">
        <f t="shared" si="2"/>
        <v>0</v>
      </c>
      <c r="G29" s="35"/>
    </row>
    <row r="30" spans="1:7" ht="15.6" thickTop="1" thickBot="1" x14ac:dyDescent="0.35">
      <c r="A30" s="106" t="s">
        <v>15</v>
      </c>
      <c r="B30" s="106"/>
      <c r="C30" s="106"/>
      <c r="D30" s="106"/>
      <c r="E30" s="106"/>
      <c r="F30" s="78">
        <f>SUM(F24:F29)</f>
        <v>0</v>
      </c>
      <c r="G30" s="77"/>
    </row>
    <row r="31" spans="1:7" ht="15" thickTop="1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107" t="s">
        <v>28</v>
      </c>
      <c r="B32" s="107"/>
      <c r="C32" s="107"/>
      <c r="D32" s="107"/>
      <c r="E32" s="107"/>
      <c r="F32" s="107"/>
      <c r="G32" s="107"/>
    </row>
    <row r="33" spans="1:7" ht="11.25" customHeight="1" thickBot="1" x14ac:dyDescent="0.35">
      <c r="A33" s="95"/>
      <c r="B33" s="95"/>
      <c r="C33" s="95"/>
      <c r="D33" s="95"/>
      <c r="E33" s="95"/>
      <c r="F33" s="95"/>
      <c r="G33" s="95"/>
    </row>
    <row r="34" spans="1:7" ht="26.25" customHeight="1" thickBot="1" x14ac:dyDescent="0.35">
      <c r="A34" s="90" t="s">
        <v>17</v>
      </c>
      <c r="B34" s="84" t="s">
        <v>29</v>
      </c>
      <c r="C34" s="84" t="s">
        <v>8</v>
      </c>
      <c r="D34" s="84" t="s">
        <v>9</v>
      </c>
      <c r="E34" s="84" t="s">
        <v>19</v>
      </c>
      <c r="F34" s="84" t="s">
        <v>20</v>
      </c>
      <c r="G34" s="84" t="s">
        <v>12</v>
      </c>
    </row>
    <row r="35" spans="1:7" x14ac:dyDescent="0.3">
      <c r="A35" s="71" t="s">
        <v>30</v>
      </c>
      <c r="B35" s="72"/>
      <c r="C35" s="17" t="s">
        <v>22</v>
      </c>
      <c r="D35" s="56"/>
      <c r="E35" s="51"/>
      <c r="F35" s="57">
        <f t="shared" ref="F35:F39" si="3">E35*D35</f>
        <v>0</v>
      </c>
      <c r="G35" s="36"/>
    </row>
    <row r="36" spans="1:7" x14ac:dyDescent="0.3">
      <c r="A36" s="73" t="s">
        <v>31</v>
      </c>
      <c r="B36" s="27"/>
      <c r="C36" s="17" t="s">
        <v>22</v>
      </c>
      <c r="D36" s="38"/>
      <c r="E36" s="58"/>
      <c r="F36" s="53">
        <f t="shared" si="3"/>
        <v>0</v>
      </c>
      <c r="G36" s="33"/>
    </row>
    <row r="37" spans="1:7" x14ac:dyDescent="0.3">
      <c r="A37" s="73" t="s">
        <v>32</v>
      </c>
      <c r="B37" s="27"/>
      <c r="C37" s="17" t="s">
        <v>22</v>
      </c>
      <c r="D37" s="38"/>
      <c r="E37" s="58"/>
      <c r="F37" s="53">
        <f t="shared" si="3"/>
        <v>0</v>
      </c>
      <c r="G37" s="33"/>
    </row>
    <row r="38" spans="1:7" x14ac:dyDescent="0.3">
      <c r="A38" s="73" t="s">
        <v>33</v>
      </c>
      <c r="B38" s="27"/>
      <c r="C38" s="26" t="s">
        <v>22</v>
      </c>
      <c r="D38" s="46"/>
      <c r="E38" s="59"/>
      <c r="F38" s="54">
        <f t="shared" si="3"/>
        <v>0</v>
      </c>
      <c r="G38" s="34"/>
    </row>
    <row r="39" spans="1:7" ht="25.5" customHeight="1" thickBot="1" x14ac:dyDescent="0.35">
      <c r="A39" s="74" t="s">
        <v>34</v>
      </c>
      <c r="B39" s="75"/>
      <c r="C39" s="26" t="s">
        <v>22</v>
      </c>
      <c r="D39" s="60"/>
      <c r="E39" s="61"/>
      <c r="F39" s="62">
        <f t="shared" si="3"/>
        <v>0</v>
      </c>
      <c r="G39" s="35"/>
    </row>
    <row r="40" spans="1:7" ht="15.6" thickTop="1" thickBot="1" x14ac:dyDescent="0.35">
      <c r="A40" s="106" t="s">
        <v>15</v>
      </c>
      <c r="B40" s="106"/>
      <c r="C40" s="106"/>
      <c r="D40" s="106"/>
      <c r="E40" s="106"/>
      <c r="F40" s="79">
        <f>SUM(F35:F39)</f>
        <v>0</v>
      </c>
      <c r="G40" s="77"/>
    </row>
    <row r="41" spans="1:7" ht="15" thickTop="1" x14ac:dyDescent="0.3">
      <c r="A41" s="64"/>
      <c r="B41" s="64"/>
      <c r="C41" s="64"/>
      <c r="D41" s="64"/>
      <c r="E41" s="64"/>
      <c r="F41" s="64"/>
      <c r="G41" s="64"/>
    </row>
    <row r="42" spans="1:7" x14ac:dyDescent="0.3">
      <c r="A42" s="107" t="s">
        <v>35</v>
      </c>
      <c r="B42" s="107"/>
      <c r="C42" s="107"/>
      <c r="D42" s="107"/>
      <c r="E42" s="107"/>
      <c r="F42" s="107"/>
      <c r="G42" s="107"/>
    </row>
    <row r="43" spans="1:7" x14ac:dyDescent="0.3">
      <c r="A43" s="111" t="s">
        <v>36</v>
      </c>
      <c r="B43" s="111"/>
      <c r="C43" s="111"/>
      <c r="D43" s="111"/>
      <c r="E43" s="111"/>
      <c r="F43" s="80">
        <f>F19+F30+F40</f>
        <v>0</v>
      </c>
      <c r="G43" s="4"/>
    </row>
    <row r="44" spans="1:7" x14ac:dyDescent="0.3">
      <c r="A44" s="5" t="s">
        <v>37</v>
      </c>
      <c r="B44" s="9">
        <v>0</v>
      </c>
      <c r="C44" s="5"/>
      <c r="D44" s="5"/>
      <c r="E44" s="5"/>
      <c r="F44" s="81">
        <f>F43*B44</f>
        <v>0</v>
      </c>
      <c r="G44" s="5"/>
    </row>
    <row r="45" spans="1:7" x14ac:dyDescent="0.3">
      <c r="A45" s="10" t="s">
        <v>36</v>
      </c>
      <c r="B45" s="5"/>
      <c r="C45" s="5"/>
      <c r="D45" s="5"/>
      <c r="E45" s="5"/>
      <c r="F45" s="82">
        <f>SUM(F43:F44)</f>
        <v>0</v>
      </c>
      <c r="G45" s="5"/>
    </row>
    <row r="47" spans="1:7" ht="30.75" customHeight="1" x14ac:dyDescent="0.3">
      <c r="A47" s="70"/>
      <c r="D47" s="102"/>
      <c r="E47" s="102"/>
      <c r="F47" s="102"/>
      <c r="G47" s="102"/>
    </row>
    <row r="48" spans="1:7" ht="25.5" customHeight="1" x14ac:dyDescent="0.3">
      <c r="D48" s="103" t="str">
        <f>IF(A1="Price schedule","Full first and last name of authorized person","Full first and last name, function, OU")</f>
        <v>Full first and last name, function, OU</v>
      </c>
      <c r="E48" s="103"/>
      <c r="F48" s="103"/>
      <c r="G48" s="103"/>
    </row>
    <row r="50" spans="3:4" x14ac:dyDescent="0.3">
      <c r="C50" s="70"/>
    </row>
    <row r="51" spans="3:4" ht="15.75" customHeight="1" x14ac:dyDescent="0.3">
      <c r="C51" s="76"/>
      <c r="D51" s="70"/>
    </row>
  </sheetData>
  <sheetProtection formatRows="0" insertRows="0" deleteRows="0"/>
  <mergeCells count="16">
    <mergeCell ref="D47:G47"/>
    <mergeCell ref="D48:G48"/>
    <mergeCell ref="A1:F1"/>
    <mergeCell ref="A8:G8"/>
    <mergeCell ref="A19:E19"/>
    <mergeCell ref="A21:G21"/>
    <mergeCell ref="A32:G32"/>
    <mergeCell ref="D5:G5"/>
    <mergeCell ref="D2:G2"/>
    <mergeCell ref="D3:G3"/>
    <mergeCell ref="D4:G4"/>
    <mergeCell ref="A30:E30"/>
    <mergeCell ref="A43:E43"/>
    <mergeCell ref="A40:E40"/>
    <mergeCell ref="A42:G42"/>
    <mergeCell ref="D6:G6"/>
  </mergeCells>
  <phoneticPr fontId="12" type="noConversion"/>
  <conditionalFormatting sqref="D47:G47">
    <cfRule type="expression" dxfId="3" priority="2">
      <formula>$A$1="Price schedule"</formula>
    </cfRule>
  </conditionalFormatting>
  <conditionalFormatting sqref="D47:G48">
    <cfRule type="expression" dxfId="2" priority="1">
      <formula>$A$1="Price schedule"</formula>
    </cfRule>
  </conditionalFormatting>
  <dataValidations count="5">
    <dataValidation type="list" allowBlank="1" showInputMessage="1" showErrorMessage="1" sqref="C24:C29 C35:C39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1:C18 F43:F45 F24:F30 F10:F19 F35:F40" xr:uid="{00000000-0002-0000-0000-000002000000}">
      <formula1>"'"</formula1>
    </dataValidation>
    <dataValidation type="list" allowBlank="1" showInputMessage="1" showErrorMessage="1" sqref="A11:A18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10:F18 C11:C18 F39 F24:F29 F35:F38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7"/>
  <sheetViews>
    <sheetView showGridLines="0" tabSelected="1" workbookViewId="0">
      <selection activeCell="C5" sqref="C5"/>
    </sheetView>
  </sheetViews>
  <sheetFormatPr defaultColWidth="9.21875" defaultRowHeight="14.4" x14ac:dyDescent="0.3"/>
  <cols>
    <col min="1" max="1" width="19.21875" customWidth="1"/>
    <col min="2" max="2" width="18.5546875" customWidth="1"/>
    <col min="3" max="3" width="16.77734375" customWidth="1"/>
    <col min="4" max="4" width="8.77734375" customWidth="1"/>
    <col min="5" max="5" width="13.21875" customWidth="1"/>
    <col min="7" max="7" width="39.21875" customWidth="1"/>
  </cols>
  <sheetData>
    <row r="1" spans="1:10" ht="73.5" customHeight="1" x14ac:dyDescent="0.3">
      <c r="A1" s="104" t="s">
        <v>0</v>
      </c>
      <c r="B1" s="104"/>
      <c r="C1" s="104"/>
      <c r="D1" s="104"/>
      <c r="E1" s="104"/>
      <c r="F1" s="104"/>
      <c r="G1" s="67"/>
    </row>
    <row r="2" spans="1:10" ht="17.100000000000001" customHeight="1" x14ac:dyDescent="0.3">
      <c r="A2" s="1" t="s">
        <v>1</v>
      </c>
      <c r="B2" s="96">
        <v>83459923</v>
      </c>
      <c r="C2" s="1" t="s">
        <v>2</v>
      </c>
      <c r="D2" s="109" t="s">
        <v>38</v>
      </c>
      <c r="E2" s="109"/>
      <c r="F2" s="109"/>
      <c r="G2" s="109"/>
    </row>
    <row r="3" spans="1:10" ht="17.100000000000001" customHeight="1" x14ac:dyDescent="0.3">
      <c r="A3" s="1" t="s">
        <v>3</v>
      </c>
      <c r="B3" s="96" t="s">
        <v>39</v>
      </c>
      <c r="C3" s="1" t="str">
        <f>IF(A1="Price schedule","Contractor:","")</f>
        <v/>
      </c>
      <c r="D3" s="117"/>
      <c r="E3" s="117"/>
      <c r="F3" s="117"/>
      <c r="G3" s="117"/>
    </row>
    <row r="4" spans="1:10" ht="17.100000000000001" customHeight="1" x14ac:dyDescent="0.3">
      <c r="A4" s="1" t="s">
        <v>4</v>
      </c>
      <c r="B4" s="97">
        <v>45321</v>
      </c>
      <c r="C4" s="1" t="str">
        <f>IF(A1="Price Schedule","Tax ID","")</f>
        <v/>
      </c>
      <c r="D4" s="118"/>
      <c r="E4" s="118"/>
      <c r="F4" s="118"/>
      <c r="G4" s="118"/>
    </row>
    <row r="5" spans="1:10" ht="17.100000000000001" customHeight="1" thickBot="1" x14ac:dyDescent="0.35">
      <c r="A5" s="1"/>
      <c r="B5" s="69"/>
      <c r="C5" s="1" t="str">
        <f>IF(A1="Price schedule","Address:","")</f>
        <v/>
      </c>
      <c r="D5" s="120"/>
      <c r="E5" s="120"/>
      <c r="F5" s="120"/>
      <c r="G5" s="120"/>
    </row>
    <row r="6" spans="1:10" ht="17.100000000000001" customHeight="1" x14ac:dyDescent="0.3">
      <c r="A6" s="1"/>
      <c r="B6" s="69"/>
      <c r="C6" s="1" t="str">
        <f>IF(A1="Price schedule","Telephone/Email:","")</f>
        <v/>
      </c>
      <c r="D6" s="121"/>
      <c r="E6" s="121"/>
      <c r="F6" s="121"/>
      <c r="G6" s="121"/>
    </row>
    <row r="7" spans="1:10" ht="18.75" customHeight="1" thickBot="1" x14ac:dyDescent="0.35">
      <c r="A7" s="13"/>
      <c r="B7" s="13"/>
      <c r="C7" s="13"/>
      <c r="D7" s="13"/>
      <c r="E7" s="13"/>
      <c r="F7" s="13"/>
      <c r="G7" s="13"/>
    </row>
    <row r="8" spans="1:10" ht="15" thickBot="1" x14ac:dyDescent="0.35">
      <c r="A8" s="7" t="s">
        <v>40</v>
      </c>
      <c r="B8" s="11"/>
      <c r="C8" s="11"/>
      <c r="D8" s="11"/>
      <c r="E8" s="12"/>
      <c r="F8" s="12"/>
      <c r="G8" s="12"/>
    </row>
    <row r="9" spans="1:10" ht="9.75" customHeight="1" thickBot="1" x14ac:dyDescent="0.35">
      <c r="A9" s="119"/>
      <c r="B9" s="119"/>
      <c r="C9" s="119"/>
      <c r="D9" s="119"/>
      <c r="E9" s="1"/>
      <c r="F9" s="1"/>
      <c r="G9" s="1"/>
    </row>
    <row r="10" spans="1:10" ht="24.6" thickBot="1" x14ac:dyDescent="0.35">
      <c r="A10" s="91" t="s">
        <v>17</v>
      </c>
      <c r="B10" s="114" t="s">
        <v>41</v>
      </c>
      <c r="C10" s="115"/>
      <c r="D10" s="100" t="s">
        <v>9</v>
      </c>
      <c r="E10" s="100" t="s">
        <v>42</v>
      </c>
      <c r="F10" s="100" t="s">
        <v>20</v>
      </c>
      <c r="G10" s="92" t="s">
        <v>12</v>
      </c>
    </row>
    <row r="11" spans="1:10" ht="43.5" customHeight="1" thickBot="1" x14ac:dyDescent="0.35">
      <c r="A11" s="99" t="s">
        <v>43</v>
      </c>
      <c r="B11" s="112" t="s">
        <v>44</v>
      </c>
      <c r="C11" s="113"/>
      <c r="D11" s="46">
        <v>57</v>
      </c>
      <c r="E11" s="46"/>
      <c r="F11" s="47">
        <f>D11*E11</f>
        <v>0</v>
      </c>
      <c r="G11" s="98" t="s">
        <v>45</v>
      </c>
    </row>
    <row r="12" spans="1:10" ht="48.45" customHeight="1" x14ac:dyDescent="0.3">
      <c r="A12" s="99" t="s">
        <v>46</v>
      </c>
      <c r="B12" s="112" t="s">
        <v>47</v>
      </c>
      <c r="C12" s="113"/>
      <c r="D12" s="46">
        <v>7</v>
      </c>
      <c r="E12" s="46"/>
      <c r="F12" s="47">
        <f>D12*E12</f>
        <v>0</v>
      </c>
      <c r="G12" s="98" t="s">
        <v>61</v>
      </c>
    </row>
    <row r="13" spans="1:10" ht="43.5" customHeight="1" x14ac:dyDescent="0.3">
      <c r="A13" s="99" t="s">
        <v>48</v>
      </c>
      <c r="B13" s="112" t="s">
        <v>49</v>
      </c>
      <c r="C13" s="113"/>
      <c r="D13" s="46">
        <v>8</v>
      </c>
      <c r="E13" s="46"/>
      <c r="F13" s="47">
        <f>D13*E13</f>
        <v>0</v>
      </c>
      <c r="G13" s="98" t="s">
        <v>50</v>
      </c>
    </row>
    <row r="14" spans="1:10" ht="39.6" customHeight="1" x14ac:dyDescent="0.3">
      <c r="A14" s="99" t="s">
        <v>51</v>
      </c>
      <c r="B14" s="112" t="s">
        <v>52</v>
      </c>
      <c r="C14" s="113"/>
      <c r="D14" s="46">
        <v>2</v>
      </c>
      <c r="E14" s="46"/>
      <c r="F14" s="47">
        <f t="shared" ref="F14:F16" si="0">D14*E14</f>
        <v>0</v>
      </c>
      <c r="G14" s="98" t="s">
        <v>53</v>
      </c>
    </row>
    <row r="15" spans="1:10" ht="39.6" customHeight="1" x14ac:dyDescent="0.3">
      <c r="A15" s="99" t="s">
        <v>54</v>
      </c>
      <c r="B15" s="112" t="s">
        <v>55</v>
      </c>
      <c r="C15" s="113"/>
      <c r="D15" s="48">
        <v>1</v>
      </c>
      <c r="E15" s="48"/>
      <c r="F15" s="47">
        <f t="shared" si="0"/>
        <v>0</v>
      </c>
      <c r="G15" s="98" t="s">
        <v>56</v>
      </c>
      <c r="I15" s="101"/>
    </row>
    <row r="16" spans="1:10" ht="43.05" customHeight="1" thickBot="1" x14ac:dyDescent="0.35">
      <c r="A16" s="99" t="s">
        <v>57</v>
      </c>
      <c r="B16" s="112" t="s">
        <v>58</v>
      </c>
      <c r="C16" s="113"/>
      <c r="D16" s="38">
        <v>1</v>
      </c>
      <c r="E16" s="38"/>
      <c r="F16" s="49">
        <f t="shared" si="0"/>
        <v>0</v>
      </c>
      <c r="G16" s="98" t="s">
        <v>59</v>
      </c>
      <c r="I16" s="101"/>
      <c r="J16" s="101"/>
    </row>
    <row r="17" spans="1:7" ht="15.6" thickTop="1" thickBot="1" x14ac:dyDescent="0.35">
      <c r="A17" s="116" t="s">
        <v>15</v>
      </c>
      <c r="B17" s="116"/>
      <c r="C17" s="116"/>
      <c r="D17" s="116"/>
      <c r="E17" s="116"/>
      <c r="F17" s="83">
        <f>SUM(F11:F16)</f>
        <v>0</v>
      </c>
      <c r="G17" s="2"/>
    </row>
    <row r="18" spans="1:7" ht="15.6" thickTop="1" thickBot="1" x14ac:dyDescent="0.35">
      <c r="A18" s="65"/>
      <c r="B18" s="65"/>
      <c r="C18" s="65"/>
      <c r="D18" s="65"/>
      <c r="E18" s="65"/>
      <c r="F18" s="65"/>
      <c r="G18" s="65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64"/>
      <c r="B20" s="64"/>
      <c r="C20" s="64"/>
      <c r="D20" s="64"/>
      <c r="E20" s="64"/>
      <c r="F20" s="64"/>
      <c r="G20" s="64"/>
    </row>
    <row r="21" spans="1:7" x14ac:dyDescent="0.3">
      <c r="A21" s="107" t="s">
        <v>60</v>
      </c>
      <c r="B21" s="107"/>
      <c r="C21" s="107"/>
      <c r="D21" s="107"/>
      <c r="E21" s="107"/>
      <c r="F21" s="107"/>
      <c r="G21" s="107"/>
    </row>
    <row r="22" spans="1:7" x14ac:dyDescent="0.3">
      <c r="A22" s="111" t="s">
        <v>36</v>
      </c>
      <c r="B22" s="111"/>
      <c r="C22" s="111"/>
      <c r="D22" s="111"/>
      <c r="E22" s="111"/>
      <c r="F22" s="80">
        <f>F17</f>
        <v>0</v>
      </c>
      <c r="G22" s="4"/>
    </row>
    <row r="23" spans="1:7" x14ac:dyDescent="0.3">
      <c r="A23" s="5" t="s">
        <v>37</v>
      </c>
      <c r="B23" s="9">
        <v>0</v>
      </c>
      <c r="C23" s="5"/>
      <c r="D23" s="5"/>
      <c r="E23" s="5"/>
      <c r="F23" s="81">
        <f>B23*F22</f>
        <v>0</v>
      </c>
      <c r="G23" s="5"/>
    </row>
    <row r="24" spans="1:7" x14ac:dyDescent="0.3">
      <c r="A24" s="10" t="s">
        <v>36</v>
      </c>
      <c r="B24" s="5"/>
      <c r="C24" s="5"/>
      <c r="D24" s="5"/>
      <c r="E24" s="5"/>
      <c r="F24" s="82">
        <f>SUM(F22:F23)</f>
        <v>0</v>
      </c>
      <c r="G24" s="5"/>
    </row>
    <row r="26" spans="1:7" ht="24" customHeight="1" x14ac:dyDescent="0.3">
      <c r="D26" s="102"/>
      <c r="E26" s="102"/>
      <c r="F26" s="102"/>
      <c r="G26" s="102"/>
    </row>
    <row r="27" spans="1:7" x14ac:dyDescent="0.3">
      <c r="D27" s="103" t="str">
        <f>IF(A1="Price schedule","Full first and last name of authorized person","Full first and last name, function, OU")</f>
        <v>Full first and last name, function, OU</v>
      </c>
      <c r="E27" s="103"/>
      <c r="F27" s="103"/>
      <c r="G27" s="103"/>
    </row>
  </sheetData>
  <sheetProtection formatRows="0" insertRows="0" deleteRows="0"/>
  <mergeCells count="19">
    <mergeCell ref="A1:F1"/>
    <mergeCell ref="D2:G2"/>
    <mergeCell ref="D3:G3"/>
    <mergeCell ref="D4:G4"/>
    <mergeCell ref="A9:D9"/>
    <mergeCell ref="D5:G5"/>
    <mergeCell ref="D6:G6"/>
    <mergeCell ref="A21:G21"/>
    <mergeCell ref="D26:G26"/>
    <mergeCell ref="D27:G27"/>
    <mergeCell ref="A22:E22"/>
    <mergeCell ref="A17:E17"/>
    <mergeCell ref="B16:C16"/>
    <mergeCell ref="B10:C10"/>
    <mergeCell ref="B11:C11"/>
    <mergeCell ref="B13:C13"/>
    <mergeCell ref="B14:C14"/>
    <mergeCell ref="B15:C15"/>
    <mergeCell ref="B12:C12"/>
  </mergeCells>
  <phoneticPr fontId="12" type="noConversion"/>
  <conditionalFormatting sqref="D26:G26">
    <cfRule type="expression" dxfId="1" priority="2">
      <formula>$A$1="Price schedule"</formula>
    </cfRule>
  </conditionalFormatting>
  <conditionalFormatting sqref="D26:G27">
    <cfRule type="expression" dxfId="0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3:F24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7e7c3a-8106-4b9e-a1f5-8f17f15ca894" xsi:nil="true"/>
    <lcf76f155ced4ddcb4097134ff3c332f xmlns="b6102676-0cc1-40d2-a0a4-28eb9654447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6A15EC80165438A0ED736191B160F" ma:contentTypeVersion="17" ma:contentTypeDescription="Ein neues Dokument erstellen." ma:contentTypeScope="" ma:versionID="10bd27aee10d120432e9cd0587bae94a">
  <xsd:schema xmlns:xsd="http://www.w3.org/2001/XMLSchema" xmlns:xs="http://www.w3.org/2001/XMLSchema" xmlns:p="http://schemas.microsoft.com/office/2006/metadata/properties" xmlns:ns2="b6102676-0cc1-40d2-a0a4-28eb9654447a" xmlns:ns3="b77e7c3a-8106-4b9e-a1f5-8f17f15ca894" targetNamespace="http://schemas.microsoft.com/office/2006/metadata/properties" ma:root="true" ma:fieldsID="309553cd2079a6994775196a88f88324" ns2:_="" ns3:_="">
    <xsd:import namespace="b6102676-0cc1-40d2-a0a4-28eb9654447a"/>
    <xsd:import namespace="b77e7c3a-8106-4b9e-a1f5-8f17f15ca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02676-0cc1-40d2-a0a4-28eb96544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e7c3a-8106-4b9e-a1f5-8f17f15ca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2c29310-5c0f-4997-a176-2fad88125d38}" ma:internalName="TaxCatchAll" ma:showField="CatchAllData" ma:web="b77e7c3a-8106-4b9e-a1f5-8f17f15ca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4498C-BD61-49A6-9097-F1BCDD5B51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F00B44-8BC2-4115-BADC-13ABABD9FFE8}">
  <ds:schemaRefs>
    <ds:schemaRef ds:uri="http://schemas.microsoft.com/office/2006/metadata/properties"/>
    <ds:schemaRef ds:uri="http://schemas.microsoft.com/office/infopath/2007/PartnerControls"/>
    <ds:schemaRef ds:uri="b77e7c3a-8106-4b9e-a1f5-8f17f15ca894"/>
    <ds:schemaRef ds:uri="b6102676-0cc1-40d2-a0a4-28eb9654447a"/>
  </ds:schemaRefs>
</ds:datastoreItem>
</file>

<file path=customXml/itemProps3.xml><?xml version="1.0" encoding="utf-8"?>
<ds:datastoreItem xmlns:ds="http://schemas.openxmlformats.org/officeDocument/2006/customXml" ds:itemID="{CD15B035-1B03-43AE-BCF0-69588879C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02676-0cc1-40d2-a0a4-28eb9654447a"/>
    <ds:schemaRef ds:uri="b77e7c3a-8106-4b9e-a1f5-8f17f15ca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Company-Service Contract</vt:lpstr>
      <vt:lpstr>Contract for Work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Chkheidze, Anna GIZ GE</cp:lastModifiedBy>
  <cp:revision/>
  <dcterms:created xsi:type="dcterms:W3CDTF">2015-06-05T18:17:20Z</dcterms:created>
  <dcterms:modified xsi:type="dcterms:W3CDTF">2024-02-19T12:25:53Z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0x010100AB36A15EC80165438A0ED736191B160F</vt:lpwstr>
  </property>
  <property fmtid="{D5CDD505-2E9C-101B-9397-08002B2CF9AE}" pid="3" name="_dlc_DocIdItemGuid">
    <vt:lpwstr>06665caa-535c-48f9-9fdc-792f47154c6e</vt:lpwstr>
  </property>
  <property fmtid="{D5CDD505-2E9C-101B-9397-08002B2CF9AE}" pid="4" name="RelatedOrganisations">
    <vt:lpwstr>1;#3800 - Südosteuropa, Südkaukasus|01aad4d3-6745-4043-8bd0-8159595db70d</vt:lpwstr>
  </property>
  <property fmtid="{D5CDD505-2E9C-101B-9397-08002B2CF9AE}" pid="5" name="RelatedRegions">
    <vt:lpwstr>13;#Georgien|fe97db39-f7b9-4278-8779-716c49b9df64;#30;#Aserbaidschan|a79bca7d-6c3d-4e57-8f6b-d07ba87d092c;#31;#Armenien|ca7d9e99-f6c5-4704-9961-e149146ee505</vt:lpwstr>
  </property>
  <property fmtid="{D5CDD505-2E9C-101B-9397-08002B2CF9AE}" pid="6" name="RelatedSectorNetworks">
    <vt:lpwstr>7;#SENECA SEDE - Sector Network Eastern Europe, Caucasus, Central Asia and Afghanistan / Sustainable Economic Development|78574cff-3c07-4544-a38b-ca11d99990da;#5;#SENECA Green - Sector Network Eastern Europe, Caucasus, Central Asia and Afghanistan / Energy, Climate, Biodiversity|6991b224-07f8-4deb-b631-df57fbf4ff84;#9;#SENECA.gov - Sector Network Eastern Europe, Caucasus, Central Asia and Afghanistan / Governance and Conflict|7a94e5ea-4896-458d-827d-ff15dc02d294</vt:lpwstr>
  </property>
  <property fmtid="{D5CDD505-2E9C-101B-9397-08002B2CF9AE}" pid="7" name="RelatedTopics">
    <vt:lpwstr>18;#Agenda 2030|f3951d75-9e71-4d55-b27d-9696a143b43c;#14;#Wald|ba12741e-4e1f-4e52-b6c1-9a98eec52c94;#16;#Öffentliche Finanzen|d311fdff-e03d-4f0d-a2a5-a2dfc412d1b8</vt:lpwstr>
  </property>
  <property fmtid="{D5CDD505-2E9C-101B-9397-08002B2CF9AE}" pid="8" name="RelatedAdditionalKeywords">
    <vt:lpwstr>27;#Georgia|4fac07b5-7789-486d-84ac-8ab2c975a9b0;#32;#GIZArmenia|66992600-e67f-4acc-a23b-e353a6839844;#33;#Georgien|883434d3-d002-48c4-ac2b-f9150d97b693</vt:lpwstr>
  </property>
  <property fmtid="{D5CDD505-2E9C-101B-9397-08002B2CF9AE}" pid="9" name="MediaServiceImageTags">
    <vt:lpwstr/>
  </property>
</Properties>
</file>