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oqiashvili\AppData\Local\Microsoft\Windows\INetCache\Content.Outlook\JWCO55T7\"/>
    </mc:Choice>
  </mc:AlternateContent>
  <xr:revisionPtr revIDLastSave="0" documentId="13_ncr:1_{2C24B455-2635-4023-BF34-2E172B17A1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6" r:id="rId1"/>
    <sheet name="mirtskhulava" sheetId="3" r:id="rId2"/>
    <sheet name="chkondideli" sheetId="5" r:id="rId3"/>
  </sheets>
  <definedNames>
    <definedName name="_xlnm._FilterDatabase" localSheetId="1" hidden="1">mirtskhulava!$B$2:$J$2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6" l="1"/>
  <c r="G7" i="6"/>
  <c r="G8" i="6"/>
  <c r="G9" i="6"/>
  <c r="G10" i="6"/>
  <c r="G11" i="6"/>
  <c r="G12" i="6"/>
  <c r="G13" i="6"/>
  <c r="G14" i="6"/>
  <c r="G15" i="6"/>
  <c r="G16" i="6"/>
  <c r="G17" i="6"/>
  <c r="G5" i="6"/>
  <c r="G18" i="6" s="1"/>
  <c r="C6" i="6"/>
  <c r="C7" i="6"/>
  <c r="C8" i="6"/>
  <c r="C9" i="6"/>
  <c r="C10" i="6"/>
  <c r="C11" i="6"/>
  <c r="C12" i="6"/>
  <c r="C13" i="6"/>
  <c r="C14" i="6"/>
  <c r="C15" i="6"/>
  <c r="C16" i="6"/>
  <c r="C17" i="6"/>
  <c r="C5" i="6"/>
  <c r="J15" i="3"/>
  <c r="I15" i="3"/>
  <c r="H15" i="3"/>
  <c r="G15" i="3"/>
  <c r="F15" i="3"/>
  <c r="H12" i="3"/>
  <c r="D3" i="5" l="1"/>
  <c r="D4" i="5"/>
  <c r="D5" i="5"/>
  <c r="D6" i="5"/>
  <c r="D7" i="5"/>
  <c r="D8" i="5"/>
  <c r="D9" i="5"/>
  <c r="D10" i="5"/>
  <c r="D11" i="5"/>
  <c r="D12" i="5"/>
  <c r="D13" i="5"/>
  <c r="D14" i="5"/>
  <c r="D2" i="5"/>
  <c r="F14" i="5"/>
  <c r="D15" i="3"/>
  <c r="D3" i="3"/>
  <c r="D4" i="3"/>
  <c r="D5" i="3"/>
  <c r="D6" i="3"/>
  <c r="D7" i="3"/>
  <c r="D8" i="3"/>
  <c r="D9" i="3"/>
  <c r="D10" i="3"/>
  <c r="D11" i="3"/>
  <c r="D12" i="3"/>
  <c r="D13" i="3"/>
  <c r="D14" i="3"/>
</calcChain>
</file>

<file path=xl/sharedStrings.xml><?xml version="1.0" encoding="utf-8"?>
<sst xmlns="http://schemas.openxmlformats.org/spreadsheetml/2006/main" count="89" uniqueCount="40">
  <si>
    <t>დასახელება</t>
  </si>
  <si>
    <t>კედერი ჰიმალაური / Cedrus deodara</t>
  </si>
  <si>
    <t>ფიჭვი იტალიური / Pinus Pinea</t>
  </si>
  <si>
    <t>არიზონას კვიპაროსი / Cupressus arizonica</t>
  </si>
  <si>
    <t>იფანი ჩვეულებრივი / Fraxinus exselsior</t>
  </si>
  <si>
    <t>ნეკერჩხალი ჭადარფოთოლა / Acer platanoides</t>
  </si>
  <si>
    <t xml:space="preserve">LIBOCEDRUS DECCURENS VERIEGATA CONT. </t>
  </si>
  <si>
    <t>კვიპაროსი /Cupressocyparis leylandii</t>
  </si>
  <si>
    <t>ყვითელფოთოლა იფანი</t>
  </si>
  <si>
    <t>უნაყოფო თუთა</t>
  </si>
  <si>
    <t>ხე</t>
  </si>
  <si>
    <t>ბუჩქი</t>
  </si>
  <si>
    <t>კვიდო ( მარადმწვანე)</t>
  </si>
  <si>
    <t>ხვიარა</t>
  </si>
  <si>
    <t xml:space="preserve">
(hederea helix hibernica)
</t>
  </si>
  <si>
    <t>Juniperus procumbens Bonin Isles</t>
  </si>
  <si>
    <t>Block 6-7</t>
  </si>
  <si>
    <t>ბლოკების მიხ. რაოდენობები</t>
  </si>
  <si>
    <t>Block 5</t>
  </si>
  <si>
    <t>Block 8</t>
  </si>
  <si>
    <t>სატრანსფორმატოროსთან /გზის გაყოლება სარეკრეაციო ზონა</t>
  </si>
  <si>
    <t xml:space="preserve">სკვერი </t>
  </si>
  <si>
    <t>Block 3-4-5</t>
  </si>
  <si>
    <t>Block 3-4-5- სტადიონი</t>
  </si>
  <si>
    <t>Block 8-9-10</t>
  </si>
  <si>
    <t>Block 8-9-10 სტადიონი</t>
  </si>
  <si>
    <t>B9-ის უკან სარეკრეაციო ზონა</t>
  </si>
  <si>
    <t>8-9-10-ის წინ გზასთნ და პარკინგთან</t>
  </si>
  <si>
    <t>12-ს წინ გზაზე</t>
  </si>
  <si>
    <t>Total</t>
  </si>
  <si>
    <t xml:space="preserve"> </t>
  </si>
  <si>
    <t>mirtkhulava 9/11</t>
  </si>
  <si>
    <t>ჭყონდიდელი + მირცხულავა</t>
  </si>
  <si>
    <t xml:space="preserve">კვ/მ </t>
  </si>
  <si>
    <t>ერთ.ფასი დღგ-ს ჩთ</t>
  </si>
  <si>
    <t>ჯამი დღგ-ს ჩთ</t>
  </si>
  <si>
    <t>ბალახის ჰიდროთესვა</t>
  </si>
  <si>
    <t>ბალახის ჰიდროთესვა (კვ/მ)</t>
  </si>
  <si>
    <t>სიმაღლე (მეტრი)</t>
  </si>
  <si>
    <t>ღეროს გარშემოწერილობა (სმ)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</si>
</sst>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;_-@_-"/>
    <numFmt numFmtId="165" formatCode="_([$GEL]\ * #,##0.00_);_([$GEL]\ * \(#,##0.00\);_([$GEL]\ * &quot;-&quot;??_);_(@_)"/>
    <numFmt numFmtId="166" formatCode="_([$GEL]\ * #,##0_);_([$GEL]\ * \(#,##0\);_([$GEL]\ * &quot;-&quot;??_);_(@_)"/>
  </numFmts>
  <fonts count="10" x14ac:knownFonts="1">
    <font>
      <sz val="10"/>
      <color rgb="FF000000"/>
      <name val="Times New Roman"/>
      <charset val="204"/>
    </font>
    <font>
      <b/>
      <sz val="9"/>
      <name val="SimSun"/>
    </font>
    <font>
      <b/>
      <sz val="9"/>
      <name val="SimSun"/>
      <family val="1"/>
    </font>
    <font>
      <b/>
      <sz val="9"/>
      <color rgb="FF000000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b/>
      <sz val="14"/>
      <color theme="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left" vertical="top"/>
    </xf>
    <xf numFmtId="165" fontId="0" fillId="0" borderId="1" xfId="0" applyNumberFormat="1" applyBorder="1" applyAlignment="1">
      <alignment horizontal="left" vertical="top"/>
    </xf>
    <xf numFmtId="165" fontId="8" fillId="0" borderId="2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8CC8E-7E0F-4D70-9BE0-F45FD39E2503}">
  <dimension ref="B2:H21"/>
  <sheetViews>
    <sheetView showGridLines="0" tabSelected="1" workbookViewId="0">
      <selection activeCell="J18" sqref="J18"/>
    </sheetView>
  </sheetViews>
  <sheetFormatPr defaultRowHeight="13.2" x14ac:dyDescent="0.25"/>
  <cols>
    <col min="1" max="1" width="4.109375" customWidth="1"/>
    <col min="2" max="2" width="44.109375" customWidth="1"/>
    <col min="3" max="4" width="14.77734375" customWidth="1"/>
    <col min="5" max="5" width="19.44140625" customWidth="1"/>
    <col min="6" max="6" width="19.109375" customWidth="1"/>
    <col min="7" max="7" width="17.44140625" customWidth="1"/>
  </cols>
  <sheetData>
    <row r="2" spans="2:8" x14ac:dyDescent="0.25">
      <c r="B2" s="47"/>
      <c r="C2" s="47"/>
      <c r="D2" s="47"/>
      <c r="E2" s="47"/>
      <c r="F2" s="47"/>
      <c r="G2" s="47"/>
    </row>
    <row r="3" spans="2:8" x14ac:dyDescent="0.25">
      <c r="B3" s="46"/>
      <c r="C3" s="46"/>
      <c r="D3" s="27"/>
      <c r="E3" s="27"/>
    </row>
    <row r="4" spans="2:8" ht="40.200000000000003" thickBot="1" x14ac:dyDescent="0.3">
      <c r="B4" s="22" t="s">
        <v>0</v>
      </c>
      <c r="C4" s="30" t="s">
        <v>32</v>
      </c>
      <c r="D4" s="30" t="s">
        <v>38</v>
      </c>
      <c r="E4" s="30" t="s">
        <v>39</v>
      </c>
      <c r="F4" s="30" t="s">
        <v>34</v>
      </c>
      <c r="G4" s="28" t="s">
        <v>35</v>
      </c>
    </row>
    <row r="5" spans="2:8" x14ac:dyDescent="0.25">
      <c r="B5" s="14" t="s">
        <v>1</v>
      </c>
      <c r="C5" s="8">
        <f>mirtskhulava!D3+chkondideli!D2</f>
        <v>33</v>
      </c>
      <c r="D5" s="13"/>
      <c r="E5" s="13"/>
      <c r="F5" s="33"/>
      <c r="G5" s="32">
        <f>F5*C5</f>
        <v>0</v>
      </c>
    </row>
    <row r="6" spans="2:8" x14ac:dyDescent="0.25">
      <c r="B6" s="9" t="s">
        <v>3</v>
      </c>
      <c r="C6" s="8">
        <f>mirtskhulava!D4+chkondideli!D3</f>
        <v>28</v>
      </c>
      <c r="D6" s="8"/>
      <c r="E6" s="8"/>
      <c r="F6" s="34"/>
      <c r="G6" s="32">
        <f t="shared" ref="G6:G17" si="0">F6*C6</f>
        <v>0</v>
      </c>
    </row>
    <row r="7" spans="2:8" x14ac:dyDescent="0.25">
      <c r="B7" s="9" t="s">
        <v>6</v>
      </c>
      <c r="C7" s="8">
        <f>mirtskhulava!D5+chkondideli!D4</f>
        <v>24</v>
      </c>
      <c r="D7" s="8"/>
      <c r="E7" s="8"/>
      <c r="F7" s="34"/>
      <c r="G7" s="32">
        <f t="shared" si="0"/>
        <v>0</v>
      </c>
    </row>
    <row r="8" spans="2:8" x14ac:dyDescent="0.25">
      <c r="B8" s="9" t="s">
        <v>2</v>
      </c>
      <c r="C8" s="8">
        <f>mirtskhulava!D6+chkondideli!D5</f>
        <v>14</v>
      </c>
      <c r="D8" s="8"/>
      <c r="E8" s="8"/>
      <c r="F8" s="34"/>
      <c r="G8" s="32">
        <f t="shared" si="0"/>
        <v>0</v>
      </c>
    </row>
    <row r="9" spans="2:8" x14ac:dyDescent="0.25">
      <c r="B9" s="9" t="s">
        <v>5</v>
      </c>
      <c r="C9" s="8">
        <f>mirtskhulava!D7+chkondideli!D6</f>
        <v>4</v>
      </c>
      <c r="D9" s="8"/>
      <c r="E9" s="8"/>
      <c r="F9" s="34"/>
      <c r="G9" s="32">
        <f t="shared" si="0"/>
        <v>0</v>
      </c>
    </row>
    <row r="10" spans="2:8" x14ac:dyDescent="0.25">
      <c r="B10" s="9" t="s">
        <v>7</v>
      </c>
      <c r="C10" s="8">
        <f>mirtskhulava!D8+chkondideli!D7</f>
        <v>15</v>
      </c>
      <c r="D10" s="8"/>
      <c r="E10" s="8"/>
      <c r="F10" s="34"/>
      <c r="G10" s="32">
        <f t="shared" si="0"/>
        <v>0</v>
      </c>
      <c r="H10" s="29" t="s">
        <v>30</v>
      </c>
    </row>
    <row r="11" spans="2:8" x14ac:dyDescent="0.25">
      <c r="B11" s="11" t="s">
        <v>8</v>
      </c>
      <c r="C11" s="8">
        <f>mirtskhulava!D9+chkondideli!D8</f>
        <v>10</v>
      </c>
      <c r="D11" s="8"/>
      <c r="E11" s="8"/>
      <c r="F11" s="34"/>
      <c r="G11" s="32">
        <f t="shared" si="0"/>
        <v>0</v>
      </c>
    </row>
    <row r="12" spans="2:8" x14ac:dyDescent="0.25">
      <c r="B12" s="9" t="s">
        <v>4</v>
      </c>
      <c r="C12" s="8">
        <f>mirtskhulava!D10+chkondideli!D9</f>
        <v>11</v>
      </c>
      <c r="D12" s="8"/>
      <c r="E12" s="8"/>
      <c r="F12" s="34"/>
      <c r="G12" s="32">
        <f t="shared" si="0"/>
        <v>0</v>
      </c>
    </row>
    <row r="13" spans="2:8" x14ac:dyDescent="0.25">
      <c r="B13" s="9" t="s">
        <v>9</v>
      </c>
      <c r="C13" s="8">
        <f>mirtskhulava!D11+chkondideli!D10</f>
        <v>20</v>
      </c>
      <c r="D13" s="8"/>
      <c r="E13" s="8"/>
      <c r="F13" s="34"/>
      <c r="G13" s="32">
        <f t="shared" si="0"/>
        <v>0</v>
      </c>
    </row>
    <row r="14" spans="2:8" x14ac:dyDescent="0.25">
      <c r="B14" s="2" t="s">
        <v>12</v>
      </c>
      <c r="C14" s="8">
        <f>mirtskhulava!D12+chkondideli!D11</f>
        <v>361</v>
      </c>
      <c r="D14" s="8"/>
      <c r="E14" s="8"/>
      <c r="F14" s="34"/>
      <c r="G14" s="32">
        <f t="shared" si="0"/>
        <v>0</v>
      </c>
    </row>
    <row r="15" spans="2:8" ht="16.95" customHeight="1" x14ac:dyDescent="0.25">
      <c r="B15" s="12" t="s">
        <v>14</v>
      </c>
      <c r="C15" s="8">
        <f>mirtskhulava!D13+chkondideli!D12</f>
        <v>15</v>
      </c>
      <c r="D15" s="8"/>
      <c r="E15" s="8"/>
      <c r="F15" s="34"/>
      <c r="G15" s="32">
        <f t="shared" si="0"/>
        <v>0</v>
      </c>
    </row>
    <row r="16" spans="2:8" ht="13.95" customHeight="1" x14ac:dyDescent="0.25">
      <c r="B16" s="12" t="s">
        <v>15</v>
      </c>
      <c r="C16" s="8">
        <f>mirtskhulava!D14+chkondideli!D13</f>
        <v>23</v>
      </c>
      <c r="D16" s="8"/>
      <c r="E16" s="8"/>
      <c r="F16" s="8"/>
      <c r="G16" s="32">
        <f t="shared" si="0"/>
        <v>0</v>
      </c>
    </row>
    <row r="17" spans="2:7" ht="13.95" customHeight="1" x14ac:dyDescent="0.25">
      <c r="B17" s="12" t="s">
        <v>37</v>
      </c>
      <c r="C17" s="45">
        <f>mirtskhulava!D15+chkondideli!D14</f>
        <v>5219.7</v>
      </c>
      <c r="D17" s="8"/>
      <c r="E17" s="8"/>
      <c r="F17" s="8"/>
      <c r="G17" s="32">
        <f t="shared" si="0"/>
        <v>0</v>
      </c>
    </row>
    <row r="18" spans="2:7" x14ac:dyDescent="0.25">
      <c r="C18" s="27"/>
      <c r="D18" s="27"/>
      <c r="E18" s="27"/>
      <c r="G18" s="35">
        <f>SUM(G5:G17)</f>
        <v>0</v>
      </c>
    </row>
    <row r="21" spans="2:7" x14ac:dyDescent="0.25">
      <c r="G21" s="31"/>
    </row>
  </sheetData>
  <mergeCells count="2">
    <mergeCell ref="B3:C3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DE118-26A4-49D3-886F-34DFA78A1C2C}">
  <dimension ref="B1:J15"/>
  <sheetViews>
    <sheetView showGridLines="0" zoomScale="85" zoomScaleNormal="85" workbookViewId="0">
      <pane xSplit="3" ySplit="2" topLeftCell="D3" activePane="bottomRight" state="frozen"/>
      <selection pane="topRight" activeCell="F1" sqref="F1"/>
      <selection pane="bottomLeft" activeCell="A3" sqref="A3"/>
      <selection pane="bottomRight" activeCell="D20" sqref="D20"/>
    </sheetView>
  </sheetViews>
  <sheetFormatPr defaultRowHeight="13.2" x14ac:dyDescent="0.25"/>
  <cols>
    <col min="2" max="2" width="42.77734375" customWidth="1"/>
    <col min="3" max="3" width="12.109375" style="3" customWidth="1"/>
    <col min="4" max="4" width="18.44140625" style="3" customWidth="1"/>
    <col min="5" max="5" width="7.77734375" customWidth="1"/>
    <col min="6" max="9" width="16.109375" style="3" customWidth="1"/>
    <col min="10" max="10" width="32.44140625" style="1" customWidth="1"/>
    <col min="11" max="11" width="12.44140625" customWidth="1"/>
  </cols>
  <sheetData>
    <row r="1" spans="2:10" s="4" customFormat="1" ht="17.399999999999999" customHeight="1" x14ac:dyDescent="0.25">
      <c r="B1" s="48" t="s">
        <v>31</v>
      </c>
      <c r="C1" s="48"/>
      <c r="D1" s="48"/>
      <c r="F1" s="49" t="s">
        <v>17</v>
      </c>
      <c r="G1" s="50"/>
      <c r="H1" s="50"/>
      <c r="I1" s="50"/>
      <c r="J1" s="50"/>
    </row>
    <row r="2" spans="2:10" s="7" customFormat="1" ht="36" customHeight="1" thickBot="1" x14ac:dyDescent="0.3">
      <c r="B2" s="22" t="s">
        <v>0</v>
      </c>
      <c r="C2" s="22"/>
      <c r="D2" s="23" t="s">
        <v>29</v>
      </c>
      <c r="E2" s="18"/>
      <c r="F2" s="41" t="s">
        <v>18</v>
      </c>
      <c r="G2" s="42" t="s">
        <v>21</v>
      </c>
      <c r="H2" s="42" t="s">
        <v>16</v>
      </c>
      <c r="I2" s="42" t="s">
        <v>19</v>
      </c>
      <c r="J2" s="42" t="s">
        <v>20</v>
      </c>
    </row>
    <row r="3" spans="2:10" s="6" customFormat="1" ht="24" customHeight="1" x14ac:dyDescent="0.25">
      <c r="B3" s="14" t="s">
        <v>1</v>
      </c>
      <c r="C3" s="15" t="s">
        <v>10</v>
      </c>
      <c r="D3" s="43">
        <f t="shared" ref="D3:D13" si="0">F3+G3+H3+I3+J3</f>
        <v>8</v>
      </c>
      <c r="E3" s="1"/>
      <c r="F3" s="16">
        <v>1</v>
      </c>
      <c r="G3" s="13">
        <v>2</v>
      </c>
      <c r="H3" s="13">
        <v>1</v>
      </c>
      <c r="I3" s="13">
        <v>0</v>
      </c>
      <c r="J3" s="13">
        <v>4</v>
      </c>
    </row>
    <row r="4" spans="2:10" s="6" customFormat="1" ht="21" customHeight="1" x14ac:dyDescent="0.25">
      <c r="B4" s="9" t="s">
        <v>3</v>
      </c>
      <c r="C4" s="10" t="s">
        <v>10</v>
      </c>
      <c r="D4" s="43">
        <f t="shared" si="0"/>
        <v>14</v>
      </c>
      <c r="E4" s="1"/>
      <c r="F4" s="17">
        <v>7</v>
      </c>
      <c r="G4" s="8">
        <v>1</v>
      </c>
      <c r="H4" s="8">
        <v>0</v>
      </c>
      <c r="I4" s="8">
        <v>6</v>
      </c>
      <c r="J4" s="8">
        <v>0</v>
      </c>
    </row>
    <row r="5" spans="2:10" s="6" customFormat="1" ht="24.6" customHeight="1" x14ac:dyDescent="0.25">
      <c r="B5" s="9" t="s">
        <v>6</v>
      </c>
      <c r="C5" s="10" t="s">
        <v>10</v>
      </c>
      <c r="D5" s="43">
        <f t="shared" si="0"/>
        <v>6</v>
      </c>
      <c r="E5" s="1"/>
      <c r="F5" s="17">
        <v>2</v>
      </c>
      <c r="G5" s="8">
        <v>1</v>
      </c>
      <c r="H5" s="8">
        <v>0</v>
      </c>
      <c r="I5" s="8">
        <v>3</v>
      </c>
      <c r="J5" s="8">
        <v>0</v>
      </c>
    </row>
    <row r="6" spans="2:10" s="6" customFormat="1" ht="25.2" customHeight="1" x14ac:dyDescent="0.25">
      <c r="B6" s="9" t="s">
        <v>2</v>
      </c>
      <c r="C6" s="10" t="s">
        <v>10</v>
      </c>
      <c r="D6" s="43">
        <f t="shared" si="0"/>
        <v>7</v>
      </c>
      <c r="E6" s="1"/>
      <c r="F6" s="17">
        <v>0</v>
      </c>
      <c r="G6" s="8">
        <v>0</v>
      </c>
      <c r="H6" s="8">
        <v>2</v>
      </c>
      <c r="I6" s="8">
        <v>0</v>
      </c>
      <c r="J6" s="8">
        <v>5</v>
      </c>
    </row>
    <row r="7" spans="2:10" s="6" customFormat="1" ht="21" customHeight="1" x14ac:dyDescent="0.25">
      <c r="B7" s="9" t="s">
        <v>5</v>
      </c>
      <c r="C7" s="10" t="s">
        <v>10</v>
      </c>
      <c r="D7" s="43">
        <f>F7+G7+H7+I7+J7</f>
        <v>2</v>
      </c>
      <c r="E7" s="1"/>
      <c r="F7" s="17">
        <v>0</v>
      </c>
      <c r="G7" s="8"/>
      <c r="H7" s="8">
        <v>0</v>
      </c>
      <c r="I7" s="8">
        <v>0</v>
      </c>
      <c r="J7" s="8">
        <v>2</v>
      </c>
    </row>
    <row r="8" spans="2:10" s="1" customFormat="1" ht="15.6" customHeight="1" x14ac:dyDescent="0.25">
      <c r="B8" s="9" t="s">
        <v>7</v>
      </c>
      <c r="C8" s="10" t="s">
        <v>10</v>
      </c>
      <c r="D8" s="43">
        <f t="shared" si="0"/>
        <v>6</v>
      </c>
      <c r="F8" s="17">
        <v>3</v>
      </c>
      <c r="G8" s="8">
        <v>0</v>
      </c>
      <c r="H8" s="8">
        <v>0</v>
      </c>
      <c r="I8" s="8">
        <v>3</v>
      </c>
      <c r="J8" s="8">
        <v>0</v>
      </c>
    </row>
    <row r="9" spans="2:10" s="5" customFormat="1" ht="24.6" customHeight="1" x14ac:dyDescent="0.25">
      <c r="B9" s="11" t="s">
        <v>8</v>
      </c>
      <c r="C9" s="10" t="s">
        <v>10</v>
      </c>
      <c r="D9" s="43">
        <f t="shared" si="0"/>
        <v>3</v>
      </c>
      <c r="F9" s="17">
        <v>1</v>
      </c>
      <c r="G9" s="8">
        <v>1</v>
      </c>
      <c r="H9" s="8">
        <v>1</v>
      </c>
      <c r="I9" s="8">
        <v>0</v>
      </c>
      <c r="J9" s="8">
        <v>0</v>
      </c>
    </row>
    <row r="10" spans="2:10" s="6" customFormat="1" ht="20.399999999999999" customHeight="1" x14ac:dyDescent="0.25">
      <c r="B10" s="9" t="s">
        <v>4</v>
      </c>
      <c r="C10" s="10" t="s">
        <v>10</v>
      </c>
      <c r="D10" s="43">
        <f t="shared" si="0"/>
        <v>11</v>
      </c>
      <c r="E10" s="1"/>
      <c r="F10" s="17">
        <v>0</v>
      </c>
      <c r="G10" s="8">
        <v>0</v>
      </c>
      <c r="H10" s="8">
        <v>0</v>
      </c>
      <c r="I10" s="8">
        <v>0</v>
      </c>
      <c r="J10" s="8">
        <v>11</v>
      </c>
    </row>
    <row r="11" spans="2:10" s="6" customFormat="1" ht="22.95" customHeight="1" x14ac:dyDescent="0.25">
      <c r="B11" s="9" t="s">
        <v>9</v>
      </c>
      <c r="C11" s="10" t="s">
        <v>10</v>
      </c>
      <c r="D11" s="43">
        <f t="shared" si="0"/>
        <v>16</v>
      </c>
      <c r="E11" s="1"/>
      <c r="F11" s="17">
        <v>0</v>
      </c>
      <c r="G11" s="8">
        <v>4</v>
      </c>
      <c r="H11" s="8">
        <v>4</v>
      </c>
      <c r="I11" s="8">
        <v>0</v>
      </c>
      <c r="J11" s="8">
        <v>8</v>
      </c>
    </row>
    <row r="12" spans="2:10" s="6" customFormat="1" ht="19.95" customHeight="1" x14ac:dyDescent="0.25">
      <c r="B12" s="2" t="s">
        <v>12</v>
      </c>
      <c r="C12" s="8" t="s">
        <v>11</v>
      </c>
      <c r="D12" s="43">
        <f>F12+G12+H12+I12+J12</f>
        <v>215</v>
      </c>
      <c r="E12" s="1"/>
      <c r="F12" s="17">
        <v>37</v>
      </c>
      <c r="G12" s="8">
        <v>0</v>
      </c>
      <c r="H12" s="8">
        <f>5+12+4+13+5+6+6+4+3+4+7+7+8+3+4+3+5+5+12+11+11</f>
        <v>138</v>
      </c>
      <c r="I12" s="8">
        <v>40</v>
      </c>
      <c r="J12" s="8"/>
    </row>
    <row r="13" spans="2:10" s="6" customFormat="1" ht="18.600000000000001" customHeight="1" x14ac:dyDescent="0.25">
      <c r="B13" s="20" t="s">
        <v>14</v>
      </c>
      <c r="C13" s="24" t="s">
        <v>13</v>
      </c>
      <c r="D13" s="44">
        <f t="shared" si="0"/>
        <v>0</v>
      </c>
      <c r="E13" s="1"/>
      <c r="F13" s="17"/>
      <c r="G13" s="8">
        <v>0</v>
      </c>
      <c r="H13" s="8">
        <v>0</v>
      </c>
      <c r="I13" s="8">
        <v>0</v>
      </c>
      <c r="J13" s="8">
        <v>0</v>
      </c>
    </row>
    <row r="14" spans="2:10" s="6" customFormat="1" ht="19.95" customHeight="1" x14ac:dyDescent="0.25">
      <c r="B14" s="12" t="s">
        <v>15</v>
      </c>
      <c r="C14" s="10"/>
      <c r="D14" s="36">
        <f>F14+G14+H14+I14+J14</f>
        <v>23</v>
      </c>
      <c r="E14" s="1"/>
      <c r="F14" s="19">
        <v>4</v>
      </c>
      <c r="G14" s="21">
        <v>0</v>
      </c>
      <c r="H14" s="21">
        <v>12</v>
      </c>
      <c r="I14" s="21">
        <v>7</v>
      </c>
      <c r="J14" s="21">
        <v>0</v>
      </c>
    </row>
    <row r="15" spans="2:10" ht="13.8" thickBot="1" x14ac:dyDescent="0.3">
      <c r="B15" s="37" t="s">
        <v>36</v>
      </c>
      <c r="C15" s="38" t="s">
        <v>33</v>
      </c>
      <c r="D15" s="8">
        <f>F15+G15+H15+I15+J15</f>
        <v>2272.4</v>
      </c>
      <c r="F15" s="39">
        <f>12.1+19.6+15.3+1.8+0.4+2.3+10.4+9+45+0.7+13.5+2.9+6.5+2.6+0.7+0.5+0.5</f>
        <v>143.79999999999998</v>
      </c>
      <c r="G15" s="40">
        <f>529.9-40.3</f>
        <v>489.59999999999997</v>
      </c>
      <c r="H15" s="40">
        <f>2+2+1.3+3+0.7+4.8+232.9+172.2</f>
        <v>418.9</v>
      </c>
      <c r="I15" s="40">
        <f>5.2+4.5+17.9+22.4+11.8+14.7+8.7</f>
        <v>85.2</v>
      </c>
      <c r="J15" s="40">
        <f>508.1+626.8</f>
        <v>1134.9000000000001</v>
      </c>
    </row>
  </sheetData>
  <autoFilter ref="B2:J2" xr:uid="{CEDDE118-26A4-49D3-886F-34DFA78A1C2C}"/>
  <mergeCells count="2">
    <mergeCell ref="B1:D1"/>
    <mergeCell ref="F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67B89-09CB-4BF3-98FB-781B7E220101}">
  <dimension ref="B1:M14"/>
  <sheetViews>
    <sheetView showGridLines="0" workbookViewId="0">
      <selection activeCell="I18" sqref="I18"/>
    </sheetView>
  </sheetViews>
  <sheetFormatPr defaultRowHeight="13.2" x14ac:dyDescent="0.25"/>
  <cols>
    <col min="1" max="1" width="3.109375" customWidth="1"/>
    <col min="2" max="2" width="42.109375" customWidth="1"/>
    <col min="4" max="4" width="19.33203125" customWidth="1"/>
    <col min="5" max="5" width="2.33203125" customWidth="1"/>
    <col min="6" max="6" width="10.44140625" customWidth="1"/>
    <col min="7" max="7" width="16" customWidth="1"/>
    <col min="9" max="9" width="11.44140625" customWidth="1"/>
    <col min="10" max="10" width="16.44140625" customWidth="1"/>
    <col min="11" max="11" width="16.77734375" customWidth="1"/>
    <col min="12" max="12" width="18.44140625" customWidth="1"/>
  </cols>
  <sheetData>
    <row r="1" spans="2:13" ht="42.6" customHeight="1" thickBot="1" x14ac:dyDescent="0.3">
      <c r="B1" s="22" t="s">
        <v>0</v>
      </c>
      <c r="C1" s="22"/>
      <c r="D1" s="26" t="s">
        <v>29</v>
      </c>
      <c r="E1" s="25"/>
      <c r="F1" s="41" t="s">
        <v>22</v>
      </c>
      <c r="G1" s="42" t="s">
        <v>23</v>
      </c>
      <c r="H1" s="42" t="s">
        <v>16</v>
      </c>
      <c r="I1" s="42" t="s">
        <v>24</v>
      </c>
      <c r="J1" s="42" t="s">
        <v>25</v>
      </c>
      <c r="K1" s="42" t="s">
        <v>26</v>
      </c>
      <c r="L1" s="42" t="s">
        <v>27</v>
      </c>
      <c r="M1" s="42" t="s">
        <v>28</v>
      </c>
    </row>
    <row r="2" spans="2:13" x14ac:dyDescent="0.25">
      <c r="B2" s="14" t="s">
        <v>1</v>
      </c>
      <c r="C2" s="15" t="s">
        <v>10</v>
      </c>
      <c r="D2" s="8">
        <f>F2+G2+H2+I2+J2+K2+L2+M2</f>
        <v>25</v>
      </c>
      <c r="E2" s="1"/>
      <c r="F2" s="16">
        <v>6</v>
      </c>
      <c r="G2" s="13">
        <v>2</v>
      </c>
      <c r="H2" s="13">
        <v>1</v>
      </c>
      <c r="I2" s="13">
        <v>4</v>
      </c>
      <c r="J2" s="13">
        <v>1</v>
      </c>
      <c r="K2" s="13">
        <v>8</v>
      </c>
      <c r="L2" s="13">
        <v>1</v>
      </c>
      <c r="M2" s="13">
        <v>2</v>
      </c>
    </row>
    <row r="3" spans="2:13" x14ac:dyDescent="0.25">
      <c r="B3" s="9" t="s">
        <v>3</v>
      </c>
      <c r="C3" s="10" t="s">
        <v>10</v>
      </c>
      <c r="D3" s="8">
        <f t="shared" ref="D3:D14" si="0">F3+G3+H3+I3+J3+K3+L3+M3</f>
        <v>14</v>
      </c>
      <c r="E3" s="1"/>
      <c r="F3" s="17">
        <v>2</v>
      </c>
      <c r="G3" s="8">
        <v>2</v>
      </c>
      <c r="H3" s="8">
        <v>5</v>
      </c>
      <c r="I3" s="8">
        <v>0</v>
      </c>
      <c r="J3" s="8">
        <v>0</v>
      </c>
      <c r="K3" s="8">
        <v>5</v>
      </c>
      <c r="L3" s="8">
        <v>0</v>
      </c>
      <c r="M3" s="8">
        <v>0</v>
      </c>
    </row>
    <row r="4" spans="2:13" x14ac:dyDescent="0.25">
      <c r="B4" s="9" t="s">
        <v>6</v>
      </c>
      <c r="C4" s="10" t="s">
        <v>10</v>
      </c>
      <c r="D4" s="8">
        <f t="shared" si="0"/>
        <v>18</v>
      </c>
      <c r="E4" s="1"/>
      <c r="F4" s="17">
        <v>2</v>
      </c>
      <c r="G4" s="8">
        <v>2</v>
      </c>
      <c r="H4" s="8">
        <v>1</v>
      </c>
      <c r="I4" s="8">
        <v>9</v>
      </c>
      <c r="J4" s="8">
        <v>2</v>
      </c>
      <c r="K4" s="8">
        <v>1</v>
      </c>
      <c r="L4" s="8">
        <v>1</v>
      </c>
      <c r="M4" s="8">
        <v>0</v>
      </c>
    </row>
    <row r="5" spans="2:13" x14ac:dyDescent="0.25">
      <c r="B5" s="9" t="s">
        <v>2</v>
      </c>
      <c r="C5" s="10" t="s">
        <v>10</v>
      </c>
      <c r="D5" s="8">
        <f t="shared" si="0"/>
        <v>7</v>
      </c>
      <c r="E5" s="1"/>
      <c r="F5" s="17">
        <v>2</v>
      </c>
      <c r="G5" s="8">
        <v>0</v>
      </c>
      <c r="H5" s="8">
        <v>0</v>
      </c>
      <c r="I5" s="8">
        <v>2</v>
      </c>
      <c r="J5" s="8">
        <v>1</v>
      </c>
      <c r="K5" s="8">
        <v>2</v>
      </c>
      <c r="L5" s="8">
        <v>0</v>
      </c>
      <c r="M5" s="8">
        <v>0</v>
      </c>
    </row>
    <row r="6" spans="2:13" x14ac:dyDescent="0.25">
      <c r="B6" s="9" t="s">
        <v>5</v>
      </c>
      <c r="C6" s="10" t="s">
        <v>10</v>
      </c>
      <c r="D6" s="8">
        <f t="shared" si="0"/>
        <v>2</v>
      </c>
      <c r="E6" s="1"/>
      <c r="F6" s="17">
        <v>0</v>
      </c>
      <c r="G6" s="8">
        <v>1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</row>
    <row r="7" spans="2:13" x14ac:dyDescent="0.25">
      <c r="B7" s="9" t="s">
        <v>7</v>
      </c>
      <c r="C7" s="10" t="s">
        <v>10</v>
      </c>
      <c r="D7" s="8">
        <f t="shared" si="0"/>
        <v>9</v>
      </c>
      <c r="E7" s="1"/>
      <c r="F7" s="17">
        <v>2</v>
      </c>
      <c r="G7" s="8">
        <v>0</v>
      </c>
      <c r="H7" s="8">
        <v>0</v>
      </c>
      <c r="I7" s="8">
        <v>6</v>
      </c>
      <c r="J7" s="8">
        <v>1</v>
      </c>
      <c r="K7" s="8">
        <v>0</v>
      </c>
      <c r="L7" s="8">
        <v>0</v>
      </c>
      <c r="M7" s="8">
        <v>0</v>
      </c>
    </row>
    <row r="8" spans="2:13" x14ac:dyDescent="0.25">
      <c r="B8" s="11" t="s">
        <v>8</v>
      </c>
      <c r="C8" s="10" t="s">
        <v>10</v>
      </c>
      <c r="D8" s="8">
        <f t="shared" si="0"/>
        <v>7</v>
      </c>
      <c r="E8" s="1"/>
      <c r="F8" s="17">
        <v>2</v>
      </c>
      <c r="G8" s="8">
        <v>2</v>
      </c>
      <c r="H8" s="8">
        <v>0</v>
      </c>
      <c r="I8" s="8">
        <v>0</v>
      </c>
      <c r="J8" s="8">
        <v>1</v>
      </c>
      <c r="K8" s="8">
        <v>2</v>
      </c>
      <c r="L8" s="8">
        <v>0</v>
      </c>
      <c r="M8" s="8">
        <v>0</v>
      </c>
    </row>
    <row r="9" spans="2:13" x14ac:dyDescent="0.25">
      <c r="B9" s="9" t="s">
        <v>4</v>
      </c>
      <c r="C9" s="10" t="s">
        <v>10</v>
      </c>
      <c r="D9" s="8">
        <f t="shared" si="0"/>
        <v>0</v>
      </c>
      <c r="E9" s="1"/>
      <c r="F9" s="17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2:13" x14ac:dyDescent="0.25">
      <c r="B10" s="9" t="s">
        <v>9</v>
      </c>
      <c r="C10" s="10" t="s">
        <v>10</v>
      </c>
      <c r="D10" s="8">
        <f t="shared" si="0"/>
        <v>4</v>
      </c>
      <c r="E10" s="1"/>
      <c r="F10" s="17">
        <v>0</v>
      </c>
      <c r="G10" s="8">
        <v>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2:13" x14ac:dyDescent="0.25">
      <c r="B11" s="2" t="s">
        <v>12</v>
      </c>
      <c r="C11" s="8" t="s">
        <v>11</v>
      </c>
      <c r="D11" s="8">
        <f t="shared" si="0"/>
        <v>146</v>
      </c>
      <c r="E11" s="1"/>
      <c r="F11" s="17">
        <v>42</v>
      </c>
      <c r="G11" s="8">
        <v>0</v>
      </c>
      <c r="H11" s="8">
        <v>35</v>
      </c>
      <c r="I11" s="8">
        <v>25</v>
      </c>
      <c r="J11" s="8">
        <v>0</v>
      </c>
      <c r="K11" s="8">
        <v>0</v>
      </c>
      <c r="L11" s="8">
        <v>44</v>
      </c>
      <c r="M11" s="8">
        <v>0</v>
      </c>
    </row>
    <row r="12" spans="2:13" ht="20.399999999999999" customHeight="1" x14ac:dyDescent="0.25">
      <c r="B12" s="12" t="s">
        <v>14</v>
      </c>
      <c r="C12" s="10" t="s">
        <v>13</v>
      </c>
      <c r="D12" s="8">
        <f t="shared" si="0"/>
        <v>15</v>
      </c>
      <c r="E12" s="1"/>
      <c r="F12" s="17">
        <v>3</v>
      </c>
      <c r="G12" s="8">
        <v>0</v>
      </c>
      <c r="H12" s="8">
        <v>5</v>
      </c>
      <c r="I12" s="8">
        <v>0</v>
      </c>
      <c r="J12" s="8">
        <v>0</v>
      </c>
      <c r="K12" s="8">
        <v>7</v>
      </c>
      <c r="L12" s="8">
        <v>0</v>
      </c>
      <c r="M12" s="8">
        <v>0</v>
      </c>
    </row>
    <row r="13" spans="2:13" x14ac:dyDescent="0.25">
      <c r="B13" s="12" t="s">
        <v>15</v>
      </c>
      <c r="C13" s="10"/>
      <c r="D13" s="8">
        <f t="shared" si="0"/>
        <v>0</v>
      </c>
      <c r="E13" s="1"/>
      <c r="F13" s="19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</row>
    <row r="14" spans="2:13" ht="13.8" thickBot="1" x14ac:dyDescent="0.3">
      <c r="B14" s="37" t="s">
        <v>36</v>
      </c>
      <c r="C14" s="38" t="s">
        <v>33</v>
      </c>
      <c r="D14" s="8">
        <f t="shared" si="0"/>
        <v>2947.2999999999997</v>
      </c>
      <c r="F14" s="39">
        <f>448.7-2.3-2.3</f>
        <v>444.09999999999997</v>
      </c>
      <c r="G14" s="40">
        <v>339.3</v>
      </c>
      <c r="H14" s="40">
        <v>371.6</v>
      </c>
      <c r="I14" s="40">
        <v>560.5</v>
      </c>
      <c r="J14" s="40">
        <v>201.5</v>
      </c>
      <c r="K14" s="40">
        <v>860</v>
      </c>
      <c r="L14" s="40">
        <v>106.7</v>
      </c>
      <c r="M14" s="40">
        <v>63.6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mirtskhulava</vt:lpstr>
      <vt:lpstr>chkondideli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amroamro</dc:creator>
  <cp:lastModifiedBy>Salome Qoqiashvili</cp:lastModifiedBy>
  <cp:lastPrinted>2023-08-09T19:01:55Z</cp:lastPrinted>
  <dcterms:created xsi:type="dcterms:W3CDTF">2023-08-09T18:30:36Z</dcterms:created>
  <dcterms:modified xsi:type="dcterms:W3CDTF">2024-02-20T06:42:39Z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734c74-3ec3-4e8f-91d9-a915579f742b_Enabled">
    <vt:lpwstr>true</vt:lpwstr>
  </property>
  <property fmtid="{D5CDD505-2E9C-101B-9397-08002B2CF9AE}" pid="3" name="MSIP_Label_80734c74-3ec3-4e8f-91d9-a915579f742b_SetDate">
    <vt:lpwstr>2023-08-10T06:21:59Z</vt:lpwstr>
  </property>
  <property fmtid="{D5CDD505-2E9C-101B-9397-08002B2CF9AE}" pid="4" name="MSIP_Label_80734c74-3ec3-4e8f-91d9-a915579f742b_Method">
    <vt:lpwstr>Privileged</vt:lpwstr>
  </property>
  <property fmtid="{D5CDD505-2E9C-101B-9397-08002B2CF9AE}" pid="5" name="MSIP_Label_80734c74-3ec3-4e8f-91d9-a915579f742b_Name">
    <vt:lpwstr>PROC OTHER</vt:lpwstr>
  </property>
  <property fmtid="{D5CDD505-2E9C-101B-9397-08002B2CF9AE}" pid="6" name="MSIP_Label_80734c74-3ec3-4e8f-91d9-a915579f742b_SiteId">
    <vt:lpwstr>e2029e44-8d8d-4545-b8ad-ca25d5446356</vt:lpwstr>
  </property>
  <property fmtid="{D5CDD505-2E9C-101B-9397-08002B2CF9AE}" pid="7" name="MSIP_Label_80734c74-3ec3-4e8f-91d9-a915579f742b_ActionId">
    <vt:lpwstr>ad73c055-93a3-4960-af90-298acd2cd4e1</vt:lpwstr>
  </property>
  <property fmtid="{D5CDD505-2E9C-101B-9397-08002B2CF9AE}" pid="8" name="MSIP_Label_80734c74-3ec3-4e8f-91d9-a915579f742b_ContentBits">
    <vt:lpwstr>0</vt:lpwstr>
  </property>
</Properties>
</file>